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7605" tabRatio="707" firstSheet="5" activeTab="13"/>
  </bookViews>
  <sheets>
    <sheet name="AnaSayfa" sheetId="1" r:id="rId1"/>
    <sheet name="1.Dön-1.Sınav" sheetId="2" r:id="rId2"/>
    <sheet name="1.Dön-2.Sınav" sheetId="3" r:id="rId3"/>
    <sheet name="1.Dön-3.Sınav" sheetId="4" r:id="rId4"/>
    <sheet name="2.Dön-1.Sınav" sheetId="5" r:id="rId5"/>
    <sheet name="2.Dön-2.Sınav" sheetId="6" r:id="rId6"/>
    <sheet name="2.Dön-3.Sınav" sheetId="7" r:id="rId7"/>
    <sheet name="TekrarSinavi" sheetId="8" r:id="rId8"/>
    <sheet name="PerCal_D1_1" sheetId="9" r:id="rId9"/>
    <sheet name="PerCal_D1_2" sheetId="10" r:id="rId10"/>
    <sheet name="PerCal_D2_1" sheetId="11" r:id="rId11"/>
    <sheet name="PerCal_D2_2" sheetId="12" r:id="rId12"/>
    <sheet name="Proje" sheetId="13" r:id="rId13"/>
    <sheet name="Karne" sheetId="14" r:id="rId14"/>
  </sheets>
  <definedNames>
    <definedName name="_xlfn.AVERAGEIF" hidden="1">#NAME?</definedName>
    <definedName name="_xlnm.Print_Area" localSheetId="1">'1.Dön-1.Sınav'!$C$1:$AF$84</definedName>
    <definedName name="_xlnm.Print_Area" localSheetId="2">'1.Dön-2.Sınav'!$C$1:$AF$84</definedName>
    <definedName name="_xlnm.Print_Area" localSheetId="3">'1.Dön-3.Sınav'!$C$1:$AF$84</definedName>
    <definedName name="_xlnm.Print_Area" localSheetId="4">'2.Dön-1.Sınav'!$C$1:$AF$84</definedName>
    <definedName name="_xlnm.Print_Area" localSheetId="5">'2.Dön-2.Sınav'!$C$1:$AF$84</definedName>
    <definedName name="_xlnm.Print_Area" localSheetId="6">'2.Dön-3.Sınav'!$C$1:$AF$84</definedName>
    <definedName name="_xlnm.Print_Area" localSheetId="13">'Karne'!$C$1:$X$65</definedName>
    <definedName name="_xlnm.Print_Area" localSheetId="8">'PerCal_D1_1'!$C$1:$AA$81</definedName>
    <definedName name="_xlnm.Print_Area" localSheetId="9">'PerCal_D1_2'!$C$1:$AA$81</definedName>
    <definedName name="_xlnm.Print_Area" localSheetId="10">'PerCal_D2_1'!$C$1:$AA$81</definedName>
    <definedName name="_xlnm.Print_Area" localSheetId="11">'PerCal_D2_2'!$C$1:$AA$81</definedName>
    <definedName name="_xlnm.Print_Area" localSheetId="12">'Proje'!$C$1:$AA$81</definedName>
    <definedName name="_xlnm.Print_Area" localSheetId="7">'TekrarSinavi'!$C$1:$AF$84</definedName>
  </definedNames>
  <calcPr fullCalcOnLoad="1"/>
</workbook>
</file>

<file path=xl/sharedStrings.xml><?xml version="1.0" encoding="utf-8"?>
<sst xmlns="http://schemas.openxmlformats.org/spreadsheetml/2006/main" count="623" uniqueCount="138">
  <si>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</si>
  <si>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</si>
  <si>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</si>
  <si>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</si>
  <si>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</si>
  <si>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</si>
  <si>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</si>
  <si>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</si>
  <si>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</si>
  <si>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</si>
  <si>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</si>
  <si>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</si>
  <si>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</si>
  <si>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</si>
  <si>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</si>
  <si>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</si>
  <si>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</si>
  <si>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</si>
  <si>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olmuştur.</t>
  </si>
  <si>
    <t>Soruların ilgili olduğu konular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</si>
  <si>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</si>
  <si>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</si>
  <si>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</si>
  <si>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</si>
  <si>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:</t>
  </si>
  <si>
    <t>Ders</t>
  </si>
  <si>
    <t>Öğretmen</t>
  </si>
  <si>
    <t>Öğretim Yılı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</si>
  <si>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</si>
  <si>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</si>
  <si>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</si>
  <si>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</si>
  <si>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</si>
  <si>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</si>
  <si>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</si>
  <si>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</si>
  <si>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</si>
  <si>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</si>
  <si>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</si>
  <si>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</si>
  <si>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</si>
  <si>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</si>
  <si>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</si>
  <si>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3. Sınav</t>
  </si>
  <si>
    <t>1. DÖNEM</t>
  </si>
  <si>
    <t>2.DÖNEM</t>
  </si>
  <si>
    <t>SINAV TARİHLERİ</t>
  </si>
  <si>
    <t>Okul Adı</t>
  </si>
  <si>
    <t>Temel Bilgiler</t>
  </si>
  <si>
    <t>İlgili sınava gitmek için üzerine tıklayınız.</t>
  </si>
  <si>
    <t>SINIF LİSTESİ</t>
  </si>
  <si>
    <t>: ….. Sınav</t>
  </si>
  <si>
    <t>: .... Dönem</t>
  </si>
  <si>
    <t>PERFORMANS ÇALIŞMASI BAŞARI DEĞERLENDİRME FORMU</t>
  </si>
  <si>
    <t>PERFORMANS ÇALIŞMASI DEĞERLENDİRMESİ</t>
  </si>
  <si>
    <t>Başarının düşük olduğu bu konular sınıfta ilan edildi. Özellikle bu konular üzerinde ayrıntılı olarak açıklama yapıldı. Yapılan hatalar vurgulandı.</t>
  </si>
  <si>
    <t>Performans Çalışması Konuları</t>
  </si>
  <si>
    <t>PERFORMANS ANALİZİ</t>
  </si>
  <si>
    <t>: 1</t>
  </si>
  <si>
    <t>Perf. No</t>
  </si>
  <si>
    <t>KONULARA GÖRE BAŞARI (%)</t>
  </si>
  <si>
    <t>PERFORMANS ÇALIŞMASI KONULARINA GÖRE PUANLAR</t>
  </si>
  <si>
    <t>: 2</t>
  </si>
  <si>
    <t>1. DÖNEM PERFORMANS ÇALIŞMASI</t>
  </si>
  <si>
    <t>Proje No</t>
  </si>
  <si>
    <t>PROJE DEĞERLENDİRMESİ</t>
  </si>
  <si>
    <t>PROJE BAŞARI DEĞERLENDİRME FORMU</t>
  </si>
  <si>
    <t>Proje Değerlendirme Ölçütleri</t>
  </si>
  <si>
    <t>PROJE DEĞERLENDİRME ÖLÇÜTLERİNE GÖRE PUANLAR</t>
  </si>
  <si>
    <t>SINAVLARA GÖRE BAŞARI (%)</t>
  </si>
  <si>
    <t>KARNE</t>
  </si>
  <si>
    <t>Ders :</t>
  </si>
  <si>
    <t>Öğretim Yılı :</t>
  </si>
  <si>
    <t>Okul :</t>
  </si>
  <si>
    <t>Öğretmen :</t>
  </si>
  <si>
    <t>Sınıf :</t>
  </si>
  <si>
    <t>1. YAZILI</t>
  </si>
  <si>
    <t>2. YAZILI</t>
  </si>
  <si>
    <t>3. YAZILI</t>
  </si>
  <si>
    <t>1. PERFORMANS</t>
  </si>
  <si>
    <t>2. PERFORMANS</t>
  </si>
  <si>
    <t>PROJE</t>
  </si>
  <si>
    <t>YIL SONU</t>
  </si>
  <si>
    <t>2. DÖNEM</t>
  </si>
  <si>
    <t>KARNE ANALİZİ</t>
  </si>
  <si>
    <r>
      <rPr>
        <b/>
        <sz val="12"/>
        <color indexed="10"/>
        <rFont val="Arial Tur"/>
        <family val="0"/>
      </rPr>
      <t>Dikkat!..</t>
    </r>
    <r>
      <rPr>
        <b/>
        <sz val="10"/>
        <color indexed="10"/>
        <rFont val="Arial Tur"/>
        <family val="0"/>
      </rPr>
      <t xml:space="preserve"> </t>
    </r>
    <r>
      <rPr>
        <b/>
        <sz val="12"/>
        <color indexed="13"/>
        <rFont val="Arial Tur"/>
        <family val="0"/>
      </rPr>
      <t>Sarı</t>
    </r>
    <r>
      <rPr>
        <b/>
        <sz val="12"/>
        <color indexed="10"/>
        <rFont val="Arial Tur"/>
        <family val="0"/>
      </rPr>
      <t xml:space="preserve"> </t>
    </r>
    <r>
      <rPr>
        <b/>
        <sz val="12"/>
        <color indexed="13"/>
        <rFont val="Arial Tur"/>
        <family val="0"/>
      </rPr>
      <t>zeminli</t>
    </r>
    <r>
      <rPr>
        <b/>
        <sz val="12"/>
        <color indexed="10"/>
        <rFont val="Arial Tur"/>
        <family val="0"/>
      </rPr>
      <t xml:space="preserve"> </t>
    </r>
    <r>
      <rPr>
        <b/>
        <sz val="12"/>
        <color indexed="9"/>
        <rFont val="Arial Tur"/>
        <family val="0"/>
      </rPr>
      <t>alanlar dışında veri girişi yapılamaz.</t>
    </r>
    <r>
      <rPr>
        <b/>
        <sz val="12"/>
        <color indexed="10"/>
        <rFont val="Arial Tur"/>
        <family val="0"/>
      </rPr>
      <t xml:space="preserve"> </t>
    </r>
    <r>
      <rPr>
        <b/>
        <sz val="12"/>
        <color indexed="13"/>
        <rFont val="Arial Tur"/>
        <family val="0"/>
      </rPr>
      <t>Sarı zeminli</t>
    </r>
    <r>
      <rPr>
        <b/>
        <sz val="12"/>
        <color indexed="10"/>
        <rFont val="Arial Tur"/>
        <family val="0"/>
      </rPr>
      <t xml:space="preserve"> </t>
    </r>
    <r>
      <rPr>
        <b/>
        <sz val="12"/>
        <color indexed="9"/>
        <rFont val="Arial Tur"/>
        <family val="0"/>
      </rPr>
      <t>alanları doldurunuz…</t>
    </r>
  </si>
  <si>
    <t>2. DÖNEM PERFORMANS ÇALIŞMASI</t>
  </si>
  <si>
    <t>Hazırlama,Plana Yayma ve Uygulama Başarısı</t>
  </si>
  <si>
    <t>Kendisini geliştirmek amacı ile görevi bizzat kendisi yapması</t>
  </si>
  <si>
    <t>Yazım,dersin özel kurallarına uygunluğu ve düzgün ifade kullanılıp anlaşılır olması</t>
  </si>
  <si>
    <t>Doğruluk ve kullanabilirlik derecesi</t>
  </si>
  <si>
    <t>Özenle yapılması, tertip temizlik ve estetik görüntüsü</t>
  </si>
  <si>
    <t>Yaratıcılık</t>
  </si>
  <si>
    <t>Ders öğretmeni ile diyalog kurması</t>
  </si>
  <si>
    <t>Zamanında teslim etme</t>
  </si>
  <si>
    <t>Sunum</t>
  </si>
  <si>
    <t>Gerekli bilgi, doküman araç - gereç toplanması ve kullanılması</t>
  </si>
  <si>
    <t>Bilgi kaynaklarına nasıl ulaşacağını bilir.</t>
  </si>
  <si>
    <t>Ulaştığı kaynaklardan etkin biçimde yararlanır.</t>
  </si>
  <si>
    <t>Derse değişik yardımcı kaynaklarla gelir.</t>
  </si>
  <si>
    <t>Derse gerekli hazırlıklar yaparak gelir.</t>
  </si>
  <si>
    <t>Ders araç gereçlerini özenli kullanır.</t>
  </si>
  <si>
    <t>Konu ile ilgili görüşlerini çekinmeden ifade eder.</t>
  </si>
  <si>
    <t>Görüşü sorulduğunda söyler.</t>
  </si>
  <si>
    <t>Dersi geliştirtici ve düşündürücü sorular sorar.</t>
  </si>
  <si>
    <t>Özgün görüşler ve örneklerle derse katılır.</t>
  </si>
  <si>
    <t>Kendisine verilen kaynaklarla yetinmeyip farklı kaynakları araştırır.</t>
  </si>
  <si>
    <t>İnceleme ve araştırma ödevlerini özenerek yapar.</t>
  </si>
  <si>
    <t>Gözlemlerini dikkatli bir şekilde yapar.</t>
  </si>
  <si>
    <t>Gözlemleri sonucunda mantıksal çıkarımlarda bulunur.</t>
  </si>
  <si>
    <t>Araştırma ve inceleme sonucunda genellemelere ulaşır.</t>
  </si>
  <si>
    <t>Bilinenlerden yararlanarak bilinmeyenleri kestirir.</t>
  </si>
  <si>
    <t>Verileri çizelgelere ve verilere dönüştürür.</t>
  </si>
  <si>
    <t>Yönteme uygun araştırma yapar.</t>
  </si>
  <si>
    <t>Araştırma sonuçlarını doğru yorumlar.</t>
  </si>
  <si>
    <t>Araştırma sonuçlarını sunar.</t>
  </si>
  <si>
    <t>Aldığı ödevleri zamanında teslim eder.</t>
  </si>
  <si>
    <t>UMAR</t>
  </si>
  <si>
    <t>ORTALAMA</t>
  </si>
  <si>
    <t>ALT KÜME PROBLEMİ</t>
  </si>
  <si>
    <t>KÜMELERDE BİRLEŞİM-KESİŞİM İŞLEMLERİ</t>
  </si>
  <si>
    <t>KOORDİNAT DÜZLEMİ</t>
  </si>
  <si>
    <t>1. DERECEDEN 1 BİLİNMEYENLİ DENKLEMLER</t>
  </si>
  <si>
    <t>EŞİTSİZLİK</t>
  </si>
  <si>
    <t>MUTLAK DEĞER</t>
  </si>
  <si>
    <t>MUTLAK DEĞERLİ DENKLEMLER</t>
  </si>
  <si>
    <t>MUTLAK DEĞERLİ EŞİTSİZLİKLER</t>
  </si>
  <si>
    <t>MUTLAK DEĞER DENKLEMİ</t>
  </si>
  <si>
    <t>MUTLAK DEĞER EŞİTSİZLİĞİ</t>
  </si>
  <si>
    <t>ÜSLÜ SAYILAR</t>
  </si>
  <si>
    <t>ÜSLÜ İFADELİ DENKLEM</t>
  </si>
  <si>
    <t>1. DERECEDEN 1 BİLİNMEYENLİ DENKLEM</t>
  </si>
  <si>
    <t>1. DERECEDEN 2 BİLİNMEYENLİ DENKLEM</t>
  </si>
  <si>
    <t>KAREKÖKLÜ İFADELER</t>
  </si>
  <si>
    <t>DİK KOORDİNAT SİSTEMİ</t>
  </si>
  <si>
    <t>İKİ BİLİNMEYENLİ EŞİTSİZLİKLER</t>
  </si>
  <si>
    <t>GÖKÇEADA MESLEKİ VE TEKNİK ANADOLU LİSESİ</t>
  </si>
  <si>
    <t>ZAFER TEPELİ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</si>
</sst>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0"/>
    <numFmt numFmtId="173" formatCode="dd/mm/yyyy;@"/>
  </numFmts>
  <fonts count="7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color indexed="10"/>
      <name val="Arial Tur"/>
      <family val="0"/>
    </font>
    <font>
      <b/>
      <sz val="12"/>
      <color indexed="10"/>
      <name val="Arial Tur"/>
      <family val="0"/>
    </font>
    <font>
      <b/>
      <sz val="12"/>
      <color indexed="13"/>
      <name val="Arial Tur"/>
      <family val="0"/>
    </font>
    <font>
      <b/>
      <sz val="12"/>
      <color indexed="9"/>
      <name val="Arial Tur"/>
      <family val="0"/>
    </font>
    <font>
      <b/>
      <sz val="10"/>
      <color indexed="26"/>
      <name val="Tahoma"/>
      <family val="2"/>
    </font>
    <font>
      <sz val="10"/>
      <color indexed="26"/>
      <name val="Arial Tur"/>
      <family val="0"/>
    </font>
    <font>
      <b/>
      <sz val="10"/>
      <color indexed="13"/>
      <name val="Arial Tur"/>
      <family val="0"/>
    </font>
    <font>
      <sz val="10"/>
      <color indexed="10"/>
      <name val="Arial Tur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 Tur"/>
      <family val="0"/>
    </font>
    <font>
      <b/>
      <sz val="10"/>
      <color indexed="56"/>
      <name val="Arial Tur"/>
      <family val="0"/>
    </font>
    <font>
      <b/>
      <u val="single"/>
      <sz val="11"/>
      <color indexed="18"/>
      <name val="Arial Tur"/>
      <family val="0"/>
    </font>
    <font>
      <b/>
      <sz val="12"/>
      <color indexed="8"/>
      <name val="Arial Tur"/>
      <family val="0"/>
    </font>
    <font>
      <b/>
      <sz val="4"/>
      <color indexed="16"/>
      <name val="Verdana"/>
      <family val="2"/>
    </font>
    <font>
      <b/>
      <sz val="18"/>
      <color indexed="26"/>
      <name val="Arial Tur"/>
      <family val="0"/>
    </font>
    <font>
      <b/>
      <sz val="12"/>
      <color indexed="26"/>
      <name val="Arial Tur"/>
      <family val="0"/>
    </font>
    <font>
      <b/>
      <sz val="12"/>
      <color indexed="60"/>
      <name val="Arial Tur"/>
      <family val="0"/>
    </font>
    <font>
      <b/>
      <sz val="18"/>
      <color indexed="13"/>
      <name val="Arial Tur"/>
      <family val="0"/>
    </font>
    <font>
      <sz val="11"/>
      <color indexed="60"/>
      <name val="Arial Tur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i/>
      <sz val="8"/>
      <color indexed="63"/>
      <name val="Calibri"/>
      <family val="0"/>
    </font>
    <font>
      <sz val="9"/>
      <color indexed="9"/>
      <name val="Calibri"/>
      <family val="0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ahoma"/>
      <family val="0"/>
    </font>
    <font>
      <b/>
      <sz val="16"/>
      <color indexed="9"/>
      <name val="Tahoma"/>
      <family val="0"/>
    </font>
    <font>
      <b/>
      <u val="single"/>
      <sz val="9"/>
      <color indexed="8"/>
      <name val="Calibri"/>
      <family val="0"/>
    </font>
    <font>
      <b/>
      <sz val="16"/>
      <color indexed="1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61" fillId="0" borderId="0">
      <alignment/>
      <protection/>
    </xf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hidden="1"/>
    </xf>
    <xf numFmtId="0" fontId="19" fillId="34" borderId="10" xfId="0" applyFont="1" applyFill="1" applyBorder="1" applyAlignment="1" applyProtection="1">
      <alignment horizontal="center" vertical="center" wrapText="1"/>
      <protection hidden="1"/>
    </xf>
    <xf numFmtId="0" fontId="19" fillId="34" borderId="10" xfId="0" applyFont="1" applyFill="1" applyBorder="1" applyAlignment="1" applyProtection="1">
      <alignment horizontal="left" vertical="center" wrapText="1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19" fillId="34" borderId="10" xfId="0" applyFont="1" applyFill="1" applyBorder="1" applyAlignment="1" applyProtection="1">
      <alignment horizontal="left" vertical="center"/>
      <protection hidden="1"/>
    </xf>
    <xf numFmtId="0" fontId="20" fillId="34" borderId="10" xfId="0" applyFont="1" applyFill="1" applyBorder="1" applyAlignment="1" applyProtection="1">
      <alignment vertical="center"/>
      <protection hidden="1"/>
    </xf>
    <xf numFmtId="0" fontId="21" fillId="34" borderId="10" xfId="0" applyFont="1" applyFill="1" applyBorder="1" applyAlignment="1" applyProtection="1">
      <alignment horizontal="center" vertical="center"/>
      <protection hidden="1"/>
    </xf>
    <xf numFmtId="49" fontId="21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5" fillId="0" borderId="12" xfId="0" applyFont="1" applyFill="1" applyBorder="1" applyAlignment="1" applyProtection="1">
      <alignment vertical="top" wrapText="1" readingOrder="1"/>
      <protection hidden="1"/>
    </xf>
    <xf numFmtId="0" fontId="3" fillId="36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1" fontId="0" fillId="35" borderId="0" xfId="0" applyNumberFormat="1" applyFont="1" applyFill="1" applyAlignment="1" applyProtection="1">
      <alignment horizontal="left"/>
      <protection hidden="1"/>
    </xf>
    <xf numFmtId="1" fontId="0" fillId="35" borderId="0" xfId="0" applyNumberForma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15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vertical="center" wrapText="1"/>
      <protection hidden="1"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2" fillId="0" borderId="18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0" fontId="2" fillId="0" borderId="19" xfId="0" applyFont="1" applyFill="1" applyBorder="1" applyAlignment="1" applyProtection="1">
      <alignment vertical="top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 inden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horizontal="left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0" borderId="21" xfId="0" applyFont="1" applyFill="1" applyBorder="1" applyAlignment="1" applyProtection="1">
      <alignment horizontal="center" textRotation="90" wrapText="1" shrinkToFit="1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 textRotation="90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textRotation="90"/>
      <protection hidden="1"/>
    </xf>
    <xf numFmtId="0" fontId="24" fillId="0" borderId="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textRotation="90" wrapText="1" shrinkToFit="1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3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textRotation="90" wrapText="1" shrinkToFi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Fill="1" applyBorder="1" applyAlignment="1" applyProtection="1">
      <alignment horizontal="center" vertical="center"/>
      <protection hidden="1"/>
    </xf>
    <xf numFmtId="1" fontId="2" fillId="0" borderId="36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 vertical="center" wrapText="1" indent="1"/>
      <protection hidden="1"/>
    </xf>
    <xf numFmtId="0" fontId="3" fillId="0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left" vertical="center" wrapText="1" indent="1"/>
      <protection hidden="1"/>
    </xf>
    <xf numFmtId="0" fontId="4" fillId="0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1" xfId="0" applyFont="1" applyFill="1" applyBorder="1" applyAlignment="1" applyProtection="1">
      <alignment horizontal="left" vertical="center" wrapText="1" indent="1"/>
      <protection hidden="1"/>
    </xf>
    <xf numFmtId="0" fontId="4" fillId="0" borderId="40" xfId="0" applyFont="1" applyFill="1" applyBorder="1" applyAlignment="1" applyProtection="1">
      <alignment horizontal="left" vertical="center" wrapText="1" indent="1"/>
      <protection hidden="1"/>
    </xf>
    <xf numFmtId="0" fontId="14" fillId="0" borderId="29" xfId="0" applyFont="1" applyFill="1" applyBorder="1" applyAlignment="1" applyProtection="1">
      <alignment horizontal="center" textRotation="90"/>
      <protection hidden="1"/>
    </xf>
    <xf numFmtId="0" fontId="14" fillId="0" borderId="0" xfId="0" applyFont="1" applyFill="1" applyBorder="1" applyAlignment="1" applyProtection="1">
      <alignment horizontal="center" textRotation="90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7" fillId="0" borderId="45" xfId="0" applyFont="1" applyBorder="1" applyAlignment="1" applyProtection="1">
      <alignment/>
      <protection hidden="1"/>
    </xf>
    <xf numFmtId="0" fontId="7" fillId="0" borderId="47" xfId="0" applyFont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Fill="1" applyBorder="1" applyAlignment="1" applyProtection="1">
      <alignment vertical="center" wrapText="1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1" fontId="4" fillId="0" borderId="50" xfId="0" applyNumberFormat="1" applyFon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51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52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53" xfId="0" applyNumberFormat="1" applyFont="1" applyFill="1" applyBorder="1" applyAlignment="1" applyProtection="1">
      <alignment horizontal="center" vertical="center"/>
      <protection hidden="1"/>
    </xf>
    <xf numFmtId="0" fontId="21" fillId="34" borderId="10" xfId="0" applyFont="1" applyFill="1" applyBorder="1" applyAlignment="1" applyProtection="1">
      <alignment vertical="center"/>
      <protection hidden="1"/>
    </xf>
    <xf numFmtId="0" fontId="25" fillId="0" borderId="54" xfId="0" applyFont="1" applyFill="1" applyBorder="1" applyAlignment="1" applyProtection="1">
      <alignment vertical="center"/>
      <protection hidden="1"/>
    </xf>
    <xf numFmtId="0" fontId="26" fillId="0" borderId="54" xfId="47" applyFont="1" applyFill="1" applyBorder="1" applyAlignment="1" applyProtection="1">
      <alignment vertical="center"/>
      <protection hidden="1"/>
    </xf>
    <xf numFmtId="0" fontId="7" fillId="0" borderId="54" xfId="0" applyFont="1" applyFill="1" applyBorder="1" applyAlignment="1" applyProtection="1">
      <alignment vertical="center"/>
      <protection hidden="1"/>
    </xf>
    <xf numFmtId="0" fontId="21" fillId="34" borderId="32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vertical="center"/>
      <protection hidden="1"/>
    </xf>
    <xf numFmtId="0" fontId="0" fillId="0" borderId="44" xfId="0" applyFill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27" fillId="0" borderId="0" xfId="47" applyFont="1" applyFill="1" applyBorder="1" applyAlignment="1" applyProtection="1">
      <alignment horizontal="center" vertical="center"/>
      <protection hidden="1"/>
    </xf>
    <xf numFmtId="0" fontId="74" fillId="0" borderId="55" xfId="47" applyFill="1" applyBorder="1" applyAlignment="1" applyProtection="1">
      <alignment horizontal="center" vertical="center"/>
      <protection hidden="1"/>
    </xf>
    <xf numFmtId="0" fontId="74" fillId="0" borderId="0" xfId="47" applyFill="1" applyBorder="1" applyAlignment="1" applyProtection="1">
      <alignment horizontal="center" vertical="center"/>
      <protection hidden="1"/>
    </xf>
    <xf numFmtId="0" fontId="74" fillId="0" borderId="10" xfId="47" applyFill="1" applyBorder="1" applyAlignment="1" applyProtection="1">
      <alignment horizontal="center" vertical="center"/>
      <protection hidden="1"/>
    </xf>
    <xf numFmtId="0" fontId="74" fillId="0" borderId="45" xfId="47" applyFill="1" applyBorder="1" applyAlignment="1" applyProtection="1">
      <alignment horizontal="center"/>
      <protection hidden="1"/>
    </xf>
    <xf numFmtId="49" fontId="25" fillId="0" borderId="45" xfId="0" applyNumberFormat="1" applyFont="1" applyFill="1" applyBorder="1" applyAlignment="1" applyProtection="1">
      <alignment horizontal="left"/>
      <protection hidden="1"/>
    </xf>
    <xf numFmtId="49" fontId="28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hidden="1"/>
    </xf>
    <xf numFmtId="0" fontId="29" fillId="0" borderId="45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 locked="0"/>
    </xf>
    <xf numFmtId="0" fontId="5" fillId="37" borderId="10" xfId="0" applyFont="1" applyFill="1" applyBorder="1" applyAlignment="1" applyProtection="1">
      <alignment horizontal="left" vertical="center" shrinkToFit="1"/>
      <protection hidden="1" locked="0"/>
    </xf>
    <xf numFmtId="0" fontId="5" fillId="0" borderId="10" xfId="0" applyFont="1" applyFill="1" applyBorder="1" applyAlignment="1" applyProtection="1">
      <alignment horizontal="left" vertical="center" shrinkToFit="1"/>
      <protection hidden="1" locked="0"/>
    </xf>
    <xf numFmtId="0" fontId="15" fillId="38" borderId="45" xfId="0" applyFont="1" applyFill="1" applyBorder="1" applyAlignment="1" applyProtection="1">
      <alignment horizontal="center" vertical="center" wrapText="1"/>
      <protection hidden="1"/>
    </xf>
    <xf numFmtId="49" fontId="21" fillId="34" borderId="58" xfId="0" applyNumberFormat="1" applyFont="1" applyFill="1" applyBorder="1" applyAlignment="1" applyProtection="1">
      <alignment horizontal="center" vertical="center"/>
      <protection hidden="1"/>
    </xf>
    <xf numFmtId="49" fontId="21" fillId="34" borderId="59" xfId="0" applyNumberFormat="1" applyFont="1" applyFill="1" applyBorder="1" applyAlignment="1" applyProtection="1">
      <alignment horizontal="center" vertical="center"/>
      <protection hidden="1"/>
    </xf>
    <xf numFmtId="49" fontId="21" fillId="34" borderId="54" xfId="0" applyNumberFormat="1" applyFont="1" applyFill="1" applyBorder="1" applyAlignment="1" applyProtection="1">
      <alignment horizontal="center" vertical="center"/>
      <protection hidden="1"/>
    </xf>
    <xf numFmtId="0" fontId="30" fillId="39" borderId="0" xfId="0" applyFont="1" applyFill="1" applyAlignment="1" applyProtection="1">
      <alignment horizontal="center" vertical="center"/>
      <protection hidden="1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0" fontId="32" fillId="40" borderId="10" xfId="0" applyFont="1" applyFill="1" applyBorder="1" applyAlignment="1" applyProtection="1">
      <alignment horizontal="center" vertical="center"/>
      <protection hidden="1"/>
    </xf>
    <xf numFmtId="0" fontId="33" fillId="41" borderId="0" xfId="0" applyFont="1" applyFill="1" applyBorder="1" applyAlignment="1" applyProtection="1">
      <alignment horizontal="center" vertical="center"/>
      <protection hidden="1"/>
    </xf>
    <xf numFmtId="49" fontId="21" fillId="34" borderId="60" xfId="0" applyNumberFormat="1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5" fillId="0" borderId="25" xfId="0" applyFont="1" applyFill="1" applyBorder="1" applyAlignment="1" applyProtection="1">
      <alignment horizontal="center" vertical="top" wrapText="1" readingOrder="1"/>
      <protection hidden="1"/>
    </xf>
    <xf numFmtId="0" fontId="5" fillId="0" borderId="26" xfId="0" applyFont="1" applyFill="1" applyBorder="1" applyAlignment="1" applyProtection="1">
      <alignment horizontal="center" vertical="top" wrapText="1" readingOrder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" fillId="36" borderId="38" xfId="0" applyFont="1" applyFill="1" applyBorder="1" applyAlignment="1" applyProtection="1">
      <alignment horizontal="center" vertical="center"/>
      <protection hidden="1"/>
    </xf>
    <xf numFmtId="0" fontId="2" fillId="36" borderId="39" xfId="0" applyFont="1" applyFill="1" applyBorder="1" applyAlignment="1" applyProtection="1">
      <alignment horizontal="center" vertical="center"/>
      <protection hidden="1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74" fillId="35" borderId="0" xfId="47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center" vertical="center"/>
      <protection hidden="1"/>
    </xf>
    <xf numFmtId="0" fontId="9" fillId="36" borderId="26" xfId="0" applyFont="1" applyFill="1" applyBorder="1" applyAlignment="1" applyProtection="1">
      <alignment horizontal="center" vertical="center"/>
      <protection hidden="1"/>
    </xf>
    <xf numFmtId="0" fontId="9" fillId="36" borderId="27" xfId="0" applyFont="1" applyFill="1" applyBorder="1" applyAlignment="1" applyProtection="1">
      <alignment horizontal="center" vertical="center"/>
      <protection hidden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9" fillId="36" borderId="17" xfId="0" applyFont="1" applyFill="1" applyBorder="1" applyAlignment="1" applyProtection="1">
      <alignment horizontal="center" vertical="center"/>
      <protection hidden="1"/>
    </xf>
    <xf numFmtId="0" fontId="9" fillId="36" borderId="19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shrinkToFit="1"/>
      <protection hidden="1"/>
    </xf>
    <xf numFmtId="0" fontId="4" fillId="33" borderId="10" xfId="0" applyFont="1" applyFill="1" applyBorder="1" applyAlignment="1" applyProtection="1">
      <alignment horizontal="left" vertical="center" indent="1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left" vertical="top" wrapText="1" shrinkToFit="1" readingOrder="1"/>
      <protection hidden="1"/>
    </xf>
    <xf numFmtId="0" fontId="10" fillId="0" borderId="0" xfId="0" applyFont="1" applyFill="1" applyBorder="1" applyAlignment="1" applyProtection="1">
      <alignment horizontal="left" vertical="top" wrapText="1" shrinkToFit="1" readingOrder="1"/>
      <protection hidden="1"/>
    </xf>
    <xf numFmtId="0" fontId="10" fillId="0" borderId="12" xfId="0" applyFont="1" applyFill="1" applyBorder="1" applyAlignment="1" applyProtection="1">
      <alignment horizontal="left" vertical="top" wrapText="1" shrinkToFit="1" readingOrder="1"/>
      <protection hidden="1"/>
    </xf>
    <xf numFmtId="0" fontId="5" fillId="33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3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3" borderId="12" xfId="0" applyFont="1" applyFill="1" applyBorder="1" applyAlignment="1" applyProtection="1">
      <alignment horizontal="left" vertical="top" wrapText="1" indent="1" shrinkToFit="1" readingOrder="1"/>
      <protection locked="0"/>
    </xf>
    <xf numFmtId="0" fontId="23" fillId="0" borderId="17" xfId="0" applyFont="1" applyFill="1" applyBorder="1" applyAlignment="1" applyProtection="1">
      <alignment horizontal="righ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172" fontId="2" fillId="0" borderId="26" xfId="0" applyNumberFormat="1" applyFont="1" applyFill="1" applyBorder="1" applyAlignment="1" applyProtection="1">
      <alignment horizontal="center" vertical="top" shrinkToFit="1" readingOrder="1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9" fillId="36" borderId="39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2" fillId="0" borderId="66" xfId="0" applyFont="1" applyFill="1" applyBorder="1" applyAlignment="1" applyProtection="1">
      <alignment horizontal="center" vertical="center" shrinkToFit="1"/>
      <protection hidden="1"/>
    </xf>
    <xf numFmtId="0" fontId="9" fillId="36" borderId="38" xfId="0" applyFont="1" applyFill="1" applyBorder="1" applyAlignment="1" applyProtection="1">
      <alignment horizontal="center" vertical="center" wrapText="1"/>
      <protection hidden="1"/>
    </xf>
    <xf numFmtId="0" fontId="9" fillId="36" borderId="39" xfId="0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left" vertical="top" wrapText="1" indent="1" readingOrder="1"/>
      <protection hidden="1"/>
    </xf>
    <xf numFmtId="0" fontId="5" fillId="0" borderId="0" xfId="0" applyFont="1" applyFill="1" applyBorder="1" applyAlignment="1" applyProtection="1">
      <alignment horizontal="left" vertical="top" wrapText="1" indent="1" readingOrder="1"/>
      <protection hidden="1"/>
    </xf>
    <xf numFmtId="0" fontId="5" fillId="0" borderId="12" xfId="0" applyFont="1" applyFill="1" applyBorder="1" applyAlignment="1" applyProtection="1">
      <alignment horizontal="left" vertical="top" wrapText="1" indent="1" readingOrder="1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19" xfId="0" applyFont="1" applyFill="1" applyBorder="1" applyAlignment="1" applyProtection="1">
      <alignment horizontal="center" vertical="center" shrinkToFit="1"/>
      <protection hidden="1"/>
    </xf>
    <xf numFmtId="0" fontId="2" fillId="0" borderId="25" xfId="0" applyFont="1" applyFill="1" applyBorder="1" applyAlignment="1" applyProtection="1">
      <alignment horizontal="center" vertical="top"/>
      <protection hidden="1"/>
    </xf>
    <xf numFmtId="0" fontId="2" fillId="0" borderId="26" xfId="0" applyFont="1" applyFill="1" applyBorder="1" applyAlignment="1" applyProtection="1">
      <alignment horizontal="center" vertical="top"/>
      <protection hidden="1"/>
    </xf>
    <xf numFmtId="0" fontId="2" fillId="0" borderId="27" xfId="0" applyFont="1" applyFill="1" applyBorder="1" applyAlignment="1" applyProtection="1">
      <alignment horizontal="center" vertical="top"/>
      <protection hidden="1"/>
    </xf>
    <xf numFmtId="172" fontId="2" fillId="0" borderId="24" xfId="0" applyNumberFormat="1" applyFont="1" applyFill="1" applyBorder="1" applyAlignment="1" applyProtection="1">
      <alignment horizontal="center" vertical="center"/>
      <protection hidden="1"/>
    </xf>
    <xf numFmtId="172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left" vertical="center" indent="1"/>
      <protection hidden="1"/>
    </xf>
    <xf numFmtId="0" fontId="8" fillId="0" borderId="24" xfId="0" applyFont="1" applyFill="1" applyBorder="1" applyAlignment="1" applyProtection="1">
      <alignment horizontal="left" vertical="center" indent="1"/>
      <protection hidden="1"/>
    </xf>
    <xf numFmtId="173" fontId="0" fillId="0" borderId="0" xfId="0" applyNumberFormat="1" applyFill="1" applyAlignment="1" applyProtection="1">
      <alignment horizontal="center"/>
      <protection hidden="1"/>
    </xf>
    <xf numFmtId="0" fontId="23" fillId="36" borderId="39" xfId="0" applyFont="1" applyFill="1" applyBorder="1" applyAlignment="1" applyProtection="1">
      <alignment horizontal="center" vertical="center" textRotation="90"/>
      <protection hidden="1"/>
    </xf>
    <xf numFmtId="0" fontId="23" fillId="36" borderId="10" xfId="0" applyFont="1" applyFill="1" applyBorder="1" applyAlignment="1" applyProtection="1">
      <alignment horizontal="center" vertical="center" textRotation="90"/>
      <protection hidden="1"/>
    </xf>
    <xf numFmtId="0" fontId="23" fillId="36" borderId="27" xfId="0" applyFont="1" applyFill="1" applyBorder="1" applyAlignment="1" applyProtection="1">
      <alignment horizontal="center" vertical="center" textRotation="90"/>
      <protection hidden="1"/>
    </xf>
    <xf numFmtId="0" fontId="23" fillId="36" borderId="23" xfId="0" applyFont="1" applyFill="1" applyBorder="1" applyAlignment="1" applyProtection="1">
      <alignment horizontal="center" vertical="center" textRotation="90"/>
      <protection hidden="1"/>
    </xf>
    <xf numFmtId="0" fontId="11" fillId="33" borderId="68" xfId="0" applyFont="1" applyFill="1" applyBorder="1" applyAlignment="1" applyProtection="1">
      <alignment vertical="center" wrapText="1" shrinkToFit="1"/>
      <protection locked="0"/>
    </xf>
    <xf numFmtId="0" fontId="11" fillId="33" borderId="54" xfId="0" applyFont="1" applyFill="1" applyBorder="1" applyAlignment="1" applyProtection="1">
      <alignment vertical="center" wrapText="1" shrinkToFit="1"/>
      <protection locked="0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 textRotation="90"/>
      <protection hidden="1"/>
    </xf>
    <xf numFmtId="0" fontId="23" fillId="0" borderId="10" xfId="0" applyFont="1" applyFill="1" applyBorder="1" applyAlignment="1" applyProtection="1">
      <alignment horizontal="center" vertical="center" textRotation="90"/>
      <protection hidden="1"/>
    </xf>
    <xf numFmtId="0" fontId="23" fillId="0" borderId="27" xfId="0" applyFont="1" applyFill="1" applyBorder="1" applyAlignment="1" applyProtection="1">
      <alignment horizontal="center" vertical="center" textRotation="90"/>
      <protection hidden="1"/>
    </xf>
    <xf numFmtId="0" fontId="23" fillId="0" borderId="23" xfId="0" applyFont="1" applyFill="1" applyBorder="1" applyAlignment="1" applyProtection="1">
      <alignment horizontal="center" vertical="center" textRotation="90"/>
      <protection hidden="1"/>
    </xf>
    <xf numFmtId="0" fontId="14" fillId="0" borderId="63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23" fillId="0" borderId="25" xfId="0" applyFont="1" applyFill="1" applyBorder="1" applyAlignment="1" applyProtection="1">
      <alignment horizontal="right" vertical="center" shrinkToFit="1"/>
      <protection hidden="1"/>
    </xf>
    <xf numFmtId="0" fontId="23" fillId="0" borderId="26" xfId="0" applyFont="1" applyFill="1" applyBorder="1" applyAlignment="1" applyProtection="1">
      <alignment horizontal="right" vertical="center" shrinkToFit="1"/>
      <protection hidden="1"/>
    </xf>
    <xf numFmtId="0" fontId="23" fillId="0" borderId="16" xfId="0" applyFont="1" applyFill="1" applyBorder="1" applyAlignment="1" applyProtection="1">
      <alignment horizontal="right" vertical="center" shrinkToFit="1"/>
      <protection hidden="1"/>
    </xf>
    <xf numFmtId="172" fontId="2" fillId="0" borderId="69" xfId="0" applyNumberFormat="1" applyFont="1" applyFill="1" applyBorder="1" applyAlignment="1" applyProtection="1">
      <alignment horizontal="center" vertical="center"/>
      <protection hidden="1"/>
    </xf>
    <xf numFmtId="172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71" xfId="0" applyFont="1" applyFill="1" applyBorder="1" applyAlignment="1" applyProtection="1">
      <alignment horizontal="left" vertical="center"/>
      <protection hidden="1"/>
    </xf>
    <xf numFmtId="0" fontId="14" fillId="0" borderId="72" xfId="0" applyFont="1" applyFill="1" applyBorder="1" applyAlignment="1" applyProtection="1">
      <alignment horizontal="left" vertical="center"/>
      <protection hidden="1"/>
    </xf>
    <xf numFmtId="0" fontId="14" fillId="0" borderId="37" xfId="0" applyFont="1" applyFill="1" applyBorder="1" applyAlignment="1" applyProtection="1">
      <alignment horizontal="left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4" fillId="0" borderId="67" xfId="0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1" fontId="2" fillId="0" borderId="2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69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'1.Dön-1.Sınav'!$F$78:$AD$78</c:f>
              <c:numCache/>
            </c:numRef>
          </c:val>
        </c:ser>
        <c:overlap val="-22"/>
        <c:gapWidth val="164"/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47637991"/>
        <c:axId val="26088736"/>
      </c:barChart>
      <c:catAx>
        <c:axId val="476379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'2.Dön-3.Sınav'!$F$78:$AD$78</c:f>
              <c:numCache/>
            </c:numRef>
          </c:val>
        </c:ser>
        <c:overlap val="-22"/>
        <c:gapWidth val="164"/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'2.Dön-3.Sınav'!$H$9:$H$13</c:f>
              <c:strCache/>
            </c:strRef>
          </c:cat>
          <c:val>
            <c:numRef>
              <c:f>'2.Dön-3.Sınav'!$O$9:$O$13</c:f>
              <c:numCache/>
            </c:numRef>
          </c:val>
        </c:ser>
        <c:overlap val="100"/>
        <c:gapWidth val="79"/>
        <c:axId val="26880123"/>
        <c:axId val="40594516"/>
      </c:barChart>
      <c:catAx>
        <c:axId val="26880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TekrarSinavi!$F$78:$AD$78</c:f>
              <c:numCache/>
            </c:numRef>
          </c:val>
        </c:ser>
        <c:overlap val="-22"/>
        <c:gapWidth val="164"/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TekrarSinavi!$H$9:$H$13</c:f>
              <c:strCache/>
            </c:strRef>
          </c:cat>
          <c:val>
            <c:numRef>
              <c:f>TekrarSinavi!$O$9:$O$13</c:f>
              <c:numCache/>
            </c:numRef>
          </c:val>
        </c:ser>
        <c:overlap val="100"/>
        <c:gapWidth val="79"/>
        <c:axId val="65502095"/>
        <c:axId val="52647944"/>
      </c:barChart>
      <c:catAx>
        <c:axId val="65502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PERFORMANSA GÖRE BAŞARI Yüzdesi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8"/>
          <c:w val="0.97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PerCal_D1_1!$F$75:$Y$75</c:f>
              <c:numCache/>
            </c:numRef>
          </c:val>
        </c:ser>
        <c:overlap val="-22"/>
        <c:gapWidth val="164"/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PERFORMANSA GÖRE BAŞARI Yüzdesi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8"/>
          <c:w val="0.97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PerCal_D1_2!$F$75:$Y$75</c:f>
              <c:numCache/>
            </c:numRef>
          </c:val>
        </c:ser>
        <c:overlap val="-22"/>
        <c:gapWidth val="164"/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PERFORMANSA GÖRE BAŞARI Yüzdesi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8"/>
          <c:w val="0.97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PerCal_D2_1!$F$75:$Y$75</c:f>
              <c:numCache/>
            </c:numRef>
          </c:val>
        </c:ser>
        <c:overlap val="-22"/>
        <c:gapWidth val="164"/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PERFORMANSA GÖRE BAŞARI Yüzdesi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8"/>
          <c:w val="0.97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PerCal_D2_2!$F$75:$Y$75</c:f>
              <c:numCache/>
            </c:numRef>
          </c:val>
        </c:ser>
        <c:overlap val="-22"/>
        <c:gapWidth val="164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PROJEYE GÖRE BAŞARI Yüzdesi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8"/>
          <c:w val="0.97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Proje!$F$75:$Y$75</c:f>
              <c:numCache/>
            </c:numRef>
          </c:val>
        </c:ser>
        <c:overlap val="-22"/>
        <c:gapWidth val="164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18628759"/>
        <c:axId val="33441104"/>
      </c:barChart>
      <c:catAx>
        <c:axId val="18628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SINAVLARA GÖRE BAŞARI Yüzdesi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72"/>
          <c:w val="0.961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Karne!$F$18:$X$18</c:f>
              <c:strCache>
                <c:ptCount val="1"/>
                <c:pt idx="0">
                  <c:v>1. YAZILI 2. YAZILI 3. YAZILI 1. PERFORMANS 2. PERFORMANS ORTALAMA SONUÇ 1. YAZILI 2. YAZILI 3. YAZILI 1. PERFORMANS 2. PERFORMANS PROJE ORTALAMA SONUÇ PUAN SONUÇ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Karne!$F$59:$X$59</c:f>
              <c:numCache/>
            </c:numRef>
          </c:val>
        </c:ser>
        <c:overlap val="-22"/>
        <c:gapWidth val="164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69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'1.Dön-2.Sınav'!$F$78:$AD$78</c:f>
              <c:numCache/>
            </c:numRef>
          </c:val>
        </c:ser>
        <c:overlap val="-22"/>
        <c:gapWidth val="164"/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18047275"/>
        <c:axId val="28207748"/>
      </c:barChart>
      <c:catAx>
        <c:axId val="18047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8047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69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'1.Dön-3.Sınav'!$F$78:$AD$78</c:f>
              <c:numCache/>
            </c:numRef>
          </c:val>
        </c:ser>
        <c:overlap val="-22"/>
        <c:gapWidth val="164"/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43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'1.Dön-3.Sınav'!$H$9:$H$13</c:f>
              <c:strCache/>
            </c:strRef>
          </c:cat>
          <c:val>
            <c:numRef>
              <c:f>'1.Dön-3.Sınav'!$O$9:$O$13</c:f>
              <c:numCache/>
            </c:numRef>
          </c:val>
        </c:ser>
        <c:overlap val="100"/>
        <c:gapWidth val="79"/>
        <c:axId val="28135999"/>
        <c:axId val="51897400"/>
      </c:barChart>
      <c:catAx>
        <c:axId val="28135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8135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69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'2.Dön-1.Sınav'!$F$78:$AD$78</c:f>
              <c:numCache/>
            </c:numRef>
          </c:val>
        </c:ser>
        <c:overlap val="-22"/>
        <c:gapWidth val="164"/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5"/>
          <c:w val="0.96975"/>
          <c:h val="0.849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50914259"/>
        <c:axId val="55575148"/>
      </c:barChart>
      <c:catAx>
        <c:axId val="50914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0914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5"/>
          <c:w val="0.969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'2.Dön-2.Sınav'!$F$78:$AD$78</c:f>
              <c:numCache/>
            </c:numRef>
          </c:val>
        </c:ser>
        <c:overlap val="-22"/>
        <c:gapWidth val="164"/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D&#246;n-1.S&#305;nav'!A1" /><Relationship Id="rId2" Type="http://schemas.openxmlformats.org/officeDocument/2006/relationships/hyperlink" Target="#'1.D&#246;n-2.S&#305;nav'!A1" /><Relationship Id="rId3" Type="http://schemas.openxmlformats.org/officeDocument/2006/relationships/hyperlink" Target="#'1.D&#246;n-3.S&#305;nav'!A1" /><Relationship Id="rId4" Type="http://schemas.openxmlformats.org/officeDocument/2006/relationships/hyperlink" Target="#'2.D&#246;n-1.S&#305;nav'!A1" /><Relationship Id="rId5" Type="http://schemas.openxmlformats.org/officeDocument/2006/relationships/hyperlink" Target="#'2.D&#246;n-2.S&#305;nav'!A1" /><Relationship Id="rId6" Type="http://schemas.openxmlformats.org/officeDocument/2006/relationships/hyperlink" Target="#'2.D&#246;n-3.S&#305;nav'!A1" /><Relationship Id="rId7" Type="http://schemas.openxmlformats.org/officeDocument/2006/relationships/hyperlink" Target="#TekrarSinavi!A1" /><Relationship Id="rId8" Type="http://schemas.openxmlformats.org/officeDocument/2006/relationships/hyperlink" Target="#PerCal_D1_1!A1" /><Relationship Id="rId9" Type="http://schemas.openxmlformats.org/officeDocument/2006/relationships/hyperlink" Target="#PerCal_D1_2!A1" /><Relationship Id="rId10" Type="http://schemas.openxmlformats.org/officeDocument/2006/relationships/hyperlink" Target="#PerCal_D2_1!A1" /><Relationship Id="rId11" Type="http://schemas.openxmlformats.org/officeDocument/2006/relationships/hyperlink" Target="#PerCal_D2_2!A1" /><Relationship Id="rId12" Type="http://schemas.openxmlformats.org/officeDocument/2006/relationships/hyperlink" Target="#Proje!A1" /><Relationship Id="rId13" Type="http://schemas.openxmlformats.org/officeDocument/2006/relationships/hyperlink" Target="#Karn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hyperlink" Target="#AnaSayf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#AnaSayf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hyperlink" Target="#AnaSayf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hyperlink" Target="#AnaSayfa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hyperlink" Target="#AnaSayf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AnaSayf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AnaSayf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hyperlink" Target="#AnaSayf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hyperlink" Target="#AnaSayf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hyperlink" Target="#AnaSayf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hyperlink" Target="#AnaSayf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hyperlink" Target="#AnaSayf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hyperlink" Target="#AnaSayf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9525</xdr:rowOff>
    </xdr:from>
    <xdr:to>
      <xdr:col>6</xdr:col>
      <xdr:colOff>9525</xdr:colOff>
      <xdr:row>14</xdr:row>
      <xdr:rowOff>9525</xdr:rowOff>
    </xdr:to>
    <xdr:sp>
      <xdr:nvSpPr>
        <xdr:cNvPr id="1" name="1 Dolu Çerçeve">
          <a:hlinkClick r:id="rId1"/>
        </xdr:cNvPr>
        <xdr:cNvSpPr>
          <a:spLocks/>
        </xdr:cNvSpPr>
      </xdr:nvSpPr>
      <xdr:spPr>
        <a:xfrm>
          <a:off x="5410200" y="3267075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1. Sınav</a:t>
          </a:r>
        </a:p>
      </xdr:txBody>
    </xdr:sp>
    <xdr:clientData fPrintsWithSheet="0"/>
  </xdr:twoCellAnchor>
  <xdr:twoCellAnchor>
    <xdr:from>
      <xdr:col>5</xdr:col>
      <xdr:colOff>0</xdr:colOff>
      <xdr:row>14</xdr:row>
      <xdr:rowOff>0</xdr:rowOff>
    </xdr:from>
    <xdr:to>
      <xdr:col>6</xdr:col>
      <xdr:colOff>9525</xdr:colOff>
      <xdr:row>15</xdr:row>
      <xdr:rowOff>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410200" y="346710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2. Sınav</a:t>
          </a:r>
        </a:p>
      </xdr:txBody>
    </xdr:sp>
    <xdr:clientData fPrintsWithSheet="0"/>
  </xdr:twoCellAnchor>
  <xdr:twoCellAnchor>
    <xdr:from>
      <xdr:col>5</xdr:col>
      <xdr:colOff>0</xdr:colOff>
      <xdr:row>15</xdr:row>
      <xdr:rowOff>0</xdr:rowOff>
    </xdr:from>
    <xdr:to>
      <xdr:col>6</xdr:col>
      <xdr:colOff>9525</xdr:colOff>
      <xdr:row>16</xdr:row>
      <xdr:rowOff>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410200" y="367665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3. Sınav</a:t>
          </a:r>
        </a:p>
      </xdr:txBody>
    </xdr:sp>
    <xdr:clientData fPrintsWithSheet="0"/>
  </xdr:twoCellAnchor>
  <xdr:twoCellAnchor>
    <xdr:from>
      <xdr:col>5</xdr:col>
      <xdr:colOff>0</xdr:colOff>
      <xdr:row>17</xdr:row>
      <xdr:rowOff>0</xdr:rowOff>
    </xdr:from>
    <xdr:to>
      <xdr:col>6</xdr:col>
      <xdr:colOff>9525</xdr:colOff>
      <xdr:row>18</xdr:row>
      <xdr:rowOff>0</xdr:rowOff>
    </xdr:to>
    <xdr:sp>
      <xdr:nvSpPr>
        <xdr:cNvPr id="4" name="1 Dolu Çerçeve">
          <a:hlinkClick r:id="rId4"/>
        </xdr:cNvPr>
        <xdr:cNvSpPr>
          <a:spLocks/>
        </xdr:cNvSpPr>
      </xdr:nvSpPr>
      <xdr:spPr>
        <a:xfrm>
          <a:off x="5410200" y="409575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1. Sınav</a:t>
          </a:r>
        </a:p>
      </xdr:txBody>
    </xdr:sp>
    <xdr:clientData fPrintsWithSheet="0"/>
  </xdr:twoCellAnchor>
  <xdr:twoCellAnchor>
    <xdr:from>
      <xdr:col>5</xdr:col>
      <xdr:colOff>0</xdr:colOff>
      <xdr:row>18</xdr:row>
      <xdr:rowOff>0</xdr:rowOff>
    </xdr:from>
    <xdr:to>
      <xdr:col>6</xdr:col>
      <xdr:colOff>9525</xdr:colOff>
      <xdr:row>19</xdr:row>
      <xdr:rowOff>0</xdr:rowOff>
    </xdr:to>
    <xdr:sp>
      <xdr:nvSpPr>
        <xdr:cNvPr id="5" name="1 Dolu Çerçeve">
          <a:hlinkClick r:id="rId5"/>
        </xdr:cNvPr>
        <xdr:cNvSpPr>
          <a:spLocks/>
        </xdr:cNvSpPr>
      </xdr:nvSpPr>
      <xdr:spPr>
        <a:xfrm>
          <a:off x="5410200" y="430530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2. Sınav</a:t>
          </a:r>
        </a:p>
      </xdr:txBody>
    </xdr:sp>
    <xdr:clientData fPrintsWithSheet="0"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20</xdr:row>
      <xdr:rowOff>0</xdr:rowOff>
    </xdr:to>
    <xdr:sp>
      <xdr:nvSpPr>
        <xdr:cNvPr id="6" name="1 Dolu Çerçeve">
          <a:hlinkClick r:id="rId6"/>
        </xdr:cNvPr>
        <xdr:cNvSpPr>
          <a:spLocks/>
        </xdr:cNvSpPr>
      </xdr:nvSpPr>
      <xdr:spPr>
        <a:xfrm>
          <a:off x="5410200" y="451485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3. Sınav</a:t>
          </a:r>
        </a:p>
      </xdr:txBody>
    </xdr:sp>
    <xdr:clientData fPrintsWithSheet="0"/>
  </xdr:twoCellAnchor>
  <xdr:twoCellAnchor>
    <xdr:from>
      <xdr:col>5</xdr:col>
      <xdr:colOff>0</xdr:colOff>
      <xdr:row>21</xdr:row>
      <xdr:rowOff>0</xdr:rowOff>
    </xdr:from>
    <xdr:to>
      <xdr:col>6</xdr:col>
      <xdr:colOff>9525</xdr:colOff>
      <xdr:row>22</xdr:row>
      <xdr:rowOff>0</xdr:rowOff>
    </xdr:to>
    <xdr:sp>
      <xdr:nvSpPr>
        <xdr:cNvPr id="7" name="1 Dolu Çerçeve">
          <a:hlinkClick r:id="rId7"/>
        </xdr:cNvPr>
        <xdr:cNvSpPr>
          <a:spLocks/>
        </xdr:cNvSpPr>
      </xdr:nvSpPr>
      <xdr:spPr>
        <a:xfrm>
          <a:off x="5410200" y="4933950"/>
          <a:ext cx="12001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Tekrar Sınav</a:t>
          </a:r>
        </a:p>
      </xdr:txBody>
    </xdr:sp>
    <xdr:clientData fPrintsWithSheet="0"/>
  </xdr:twoCellAnchor>
  <xdr:twoCellAnchor>
    <xdr:from>
      <xdr:col>5</xdr:col>
      <xdr:colOff>0</xdr:colOff>
      <xdr:row>24</xdr:row>
      <xdr:rowOff>0</xdr:rowOff>
    </xdr:from>
    <xdr:to>
      <xdr:col>6</xdr:col>
      <xdr:colOff>85725</xdr:colOff>
      <xdr:row>25</xdr:row>
      <xdr:rowOff>0</xdr:rowOff>
    </xdr:to>
    <xdr:sp>
      <xdr:nvSpPr>
        <xdr:cNvPr id="8" name="1 Dolu Çerçeve">
          <a:hlinkClick r:id="rId8"/>
        </xdr:cNvPr>
        <xdr:cNvSpPr>
          <a:spLocks/>
        </xdr:cNvSpPr>
      </xdr:nvSpPr>
      <xdr:spPr>
        <a:xfrm>
          <a:off x="5410200" y="5562600"/>
          <a:ext cx="12763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Performans 1</a:t>
          </a:r>
        </a:p>
      </xdr:txBody>
    </xdr:sp>
    <xdr:clientData fPrintsWithSheet="0"/>
  </xdr:twoCellAnchor>
  <xdr:twoCellAnchor>
    <xdr:from>
      <xdr:col>5</xdr:col>
      <xdr:colOff>0</xdr:colOff>
      <xdr:row>25</xdr:row>
      <xdr:rowOff>0</xdr:rowOff>
    </xdr:from>
    <xdr:to>
      <xdr:col>6</xdr:col>
      <xdr:colOff>85725</xdr:colOff>
      <xdr:row>26</xdr:row>
      <xdr:rowOff>0</xdr:rowOff>
    </xdr:to>
    <xdr:sp>
      <xdr:nvSpPr>
        <xdr:cNvPr id="9" name="1 Dolu Çerçeve">
          <a:hlinkClick r:id="rId9"/>
        </xdr:cNvPr>
        <xdr:cNvSpPr>
          <a:spLocks/>
        </xdr:cNvSpPr>
      </xdr:nvSpPr>
      <xdr:spPr>
        <a:xfrm>
          <a:off x="5410200" y="5772150"/>
          <a:ext cx="12763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Performans</a:t>
          </a:r>
          <a:r>
            <a:rPr lang="en-US" cap="none" sz="1000" b="1" i="0" u="none" baseline="0">
              <a:solidFill>
                <a:srgbClr val="000080"/>
              </a:solidFill>
            </a:rPr>
            <a:t> 2</a:t>
          </a:r>
        </a:p>
      </xdr:txBody>
    </xdr:sp>
    <xdr:clientData fPrintsWithSheet="0"/>
  </xdr:twoCellAnchor>
  <xdr:twoCellAnchor>
    <xdr:from>
      <xdr:col>5</xdr:col>
      <xdr:colOff>0</xdr:colOff>
      <xdr:row>28</xdr:row>
      <xdr:rowOff>0</xdr:rowOff>
    </xdr:from>
    <xdr:to>
      <xdr:col>6</xdr:col>
      <xdr:colOff>85725</xdr:colOff>
      <xdr:row>29</xdr:row>
      <xdr:rowOff>0</xdr:rowOff>
    </xdr:to>
    <xdr:sp>
      <xdr:nvSpPr>
        <xdr:cNvPr id="10" name="1 Dolu Çerçeve">
          <a:hlinkClick r:id="rId10"/>
        </xdr:cNvPr>
        <xdr:cNvSpPr>
          <a:spLocks/>
        </xdr:cNvSpPr>
      </xdr:nvSpPr>
      <xdr:spPr>
        <a:xfrm>
          <a:off x="5410200" y="6400800"/>
          <a:ext cx="12763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Performans</a:t>
          </a:r>
          <a:r>
            <a:rPr lang="en-US" cap="none" sz="1000" b="1" i="0" u="none" baseline="0">
              <a:solidFill>
                <a:srgbClr val="000080"/>
              </a:solidFill>
            </a:rPr>
            <a:t> 1</a:t>
          </a:r>
        </a:p>
      </xdr:txBody>
    </xdr:sp>
    <xdr:clientData fPrintsWithSheet="0"/>
  </xdr:twoCellAnchor>
  <xdr:twoCellAnchor>
    <xdr:from>
      <xdr:col>5</xdr:col>
      <xdr:colOff>0</xdr:colOff>
      <xdr:row>29</xdr:row>
      <xdr:rowOff>0</xdr:rowOff>
    </xdr:from>
    <xdr:to>
      <xdr:col>6</xdr:col>
      <xdr:colOff>85725</xdr:colOff>
      <xdr:row>30</xdr:row>
      <xdr:rowOff>0</xdr:rowOff>
    </xdr:to>
    <xdr:sp>
      <xdr:nvSpPr>
        <xdr:cNvPr id="11" name="1 Dolu Çerçeve">
          <a:hlinkClick r:id="rId11"/>
        </xdr:cNvPr>
        <xdr:cNvSpPr>
          <a:spLocks/>
        </xdr:cNvSpPr>
      </xdr:nvSpPr>
      <xdr:spPr>
        <a:xfrm>
          <a:off x="5410200" y="6610350"/>
          <a:ext cx="12763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Performans</a:t>
          </a:r>
          <a:r>
            <a:rPr lang="en-US" cap="none" sz="1000" b="1" i="0" u="none" baseline="0">
              <a:solidFill>
                <a:srgbClr val="000080"/>
              </a:solidFill>
            </a:rPr>
            <a:t> 2</a:t>
          </a:r>
        </a:p>
      </xdr:txBody>
    </xdr:sp>
    <xdr:clientData fPrintsWithSheet="0"/>
  </xdr:twoCellAnchor>
  <xdr:twoCellAnchor>
    <xdr:from>
      <xdr:col>5</xdr:col>
      <xdr:colOff>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2" name="1 Dolu Çerçeve">
          <a:hlinkClick r:id="rId12"/>
        </xdr:cNvPr>
        <xdr:cNvSpPr>
          <a:spLocks/>
        </xdr:cNvSpPr>
      </xdr:nvSpPr>
      <xdr:spPr>
        <a:xfrm>
          <a:off x="5410200" y="7029450"/>
          <a:ext cx="1276350" cy="2095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Proje</a:t>
          </a:r>
        </a:p>
      </xdr:txBody>
    </xdr:sp>
    <xdr:clientData fPrintsWithSheet="0"/>
  </xdr:twoCellAnchor>
  <xdr:twoCellAnchor>
    <xdr:from>
      <xdr:col>6</xdr:col>
      <xdr:colOff>0</xdr:colOff>
      <xdr:row>32</xdr:row>
      <xdr:rowOff>95250</xdr:rowOff>
    </xdr:from>
    <xdr:to>
      <xdr:col>7</xdr:col>
      <xdr:colOff>1333500</xdr:colOff>
      <xdr:row>34</xdr:row>
      <xdr:rowOff>66675</xdr:rowOff>
    </xdr:to>
    <xdr:sp>
      <xdr:nvSpPr>
        <xdr:cNvPr id="13" name="1 Dolu Çerçeve">
          <a:hlinkClick r:id="rId13"/>
        </xdr:cNvPr>
        <xdr:cNvSpPr>
          <a:spLocks/>
        </xdr:cNvSpPr>
      </xdr:nvSpPr>
      <xdr:spPr>
        <a:xfrm>
          <a:off x="6600825" y="7334250"/>
          <a:ext cx="1428750" cy="390525"/>
        </a:xfrm>
        <a:prstGeom prst="bevel">
          <a:avLst/>
        </a:prstGeom>
        <a:solidFill>
          <a:srgbClr val="8064A2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Karne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26</xdr:col>
      <xdr:colOff>561975</xdr:colOff>
      <xdr:row>28</xdr:row>
      <xdr:rowOff>123825</xdr:rowOff>
    </xdr:to>
    <xdr:graphicFrame>
      <xdr:nvGraphicFramePr>
        <xdr:cNvPr id="1" name="Chart 44"/>
        <xdr:cNvGraphicFramePr/>
      </xdr:nvGraphicFramePr>
      <xdr:xfrm>
        <a:off x="4352925" y="4152900"/>
        <a:ext cx="878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85</xdr:row>
      <xdr:rowOff>19050</xdr:rowOff>
    </xdr:from>
    <xdr:to>
      <xdr:col>17</xdr:col>
      <xdr:colOff>85725</xdr:colOff>
      <xdr:row>88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9259550"/>
          <a:ext cx="29813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26</xdr:col>
      <xdr:colOff>561975</xdr:colOff>
      <xdr:row>28</xdr:row>
      <xdr:rowOff>123825</xdr:rowOff>
    </xdr:to>
    <xdr:graphicFrame>
      <xdr:nvGraphicFramePr>
        <xdr:cNvPr id="1" name="Chart 44"/>
        <xdr:cNvGraphicFramePr/>
      </xdr:nvGraphicFramePr>
      <xdr:xfrm>
        <a:off x="4352925" y="4152900"/>
        <a:ext cx="878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85</xdr:row>
      <xdr:rowOff>19050</xdr:rowOff>
    </xdr:from>
    <xdr:to>
      <xdr:col>17</xdr:col>
      <xdr:colOff>85725</xdr:colOff>
      <xdr:row>88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9259550"/>
          <a:ext cx="29813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26</xdr:col>
      <xdr:colOff>561975</xdr:colOff>
      <xdr:row>28</xdr:row>
      <xdr:rowOff>123825</xdr:rowOff>
    </xdr:to>
    <xdr:graphicFrame>
      <xdr:nvGraphicFramePr>
        <xdr:cNvPr id="1" name="Chart 44"/>
        <xdr:cNvGraphicFramePr/>
      </xdr:nvGraphicFramePr>
      <xdr:xfrm>
        <a:off x="4352925" y="4152900"/>
        <a:ext cx="878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85</xdr:row>
      <xdr:rowOff>19050</xdr:rowOff>
    </xdr:from>
    <xdr:to>
      <xdr:col>17</xdr:col>
      <xdr:colOff>85725</xdr:colOff>
      <xdr:row>88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9259550"/>
          <a:ext cx="29813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26</xdr:col>
      <xdr:colOff>561975</xdr:colOff>
      <xdr:row>28</xdr:row>
      <xdr:rowOff>123825</xdr:rowOff>
    </xdr:to>
    <xdr:graphicFrame>
      <xdr:nvGraphicFramePr>
        <xdr:cNvPr id="1" name="Chart 44"/>
        <xdr:cNvGraphicFramePr/>
      </xdr:nvGraphicFramePr>
      <xdr:xfrm>
        <a:off x="4352925" y="4152900"/>
        <a:ext cx="878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85</xdr:row>
      <xdr:rowOff>19050</xdr:rowOff>
    </xdr:from>
    <xdr:to>
      <xdr:col>17</xdr:col>
      <xdr:colOff>85725</xdr:colOff>
      <xdr:row>88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9259550"/>
          <a:ext cx="29813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19050</xdr:rowOff>
    </xdr:from>
    <xdr:to>
      <xdr:col>11</xdr:col>
      <xdr:colOff>381000</xdr:colOff>
      <xdr:row>13</xdr:row>
      <xdr:rowOff>190500</xdr:rowOff>
    </xdr:to>
    <xdr:graphicFrame>
      <xdr:nvGraphicFramePr>
        <xdr:cNvPr id="1" name="Chart 44"/>
        <xdr:cNvGraphicFramePr/>
      </xdr:nvGraphicFramePr>
      <xdr:xfrm>
        <a:off x="495300" y="1085850"/>
        <a:ext cx="58959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69</xdr:row>
      <xdr:rowOff>19050</xdr:rowOff>
    </xdr:from>
    <xdr:to>
      <xdr:col>16</xdr:col>
      <xdr:colOff>85725</xdr:colOff>
      <xdr:row>72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4868525"/>
          <a:ext cx="2705100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4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171450</xdr:colOff>
      <xdr:row>88</xdr:row>
      <xdr:rowOff>19050</xdr:rowOff>
    </xdr:from>
    <xdr:to>
      <xdr:col>17</xdr:col>
      <xdr:colOff>85725</xdr:colOff>
      <xdr:row>91</xdr:row>
      <xdr:rowOff>114300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048250" y="18688050"/>
          <a:ext cx="19145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200025</xdr:colOff>
      <xdr:row>88</xdr:row>
      <xdr:rowOff>85725</xdr:rowOff>
    </xdr:from>
    <xdr:to>
      <xdr:col>17</xdr:col>
      <xdr:colOff>114300</xdr:colOff>
      <xdr:row>92</xdr:row>
      <xdr:rowOff>19050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076825" y="18754725"/>
          <a:ext cx="19145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88</xdr:row>
      <xdr:rowOff>57150</xdr:rowOff>
    </xdr:from>
    <xdr:to>
      <xdr:col>17</xdr:col>
      <xdr:colOff>238125</xdr:colOff>
      <xdr:row>91</xdr:row>
      <xdr:rowOff>152400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210175" y="18726150"/>
          <a:ext cx="1905000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88</xdr:row>
      <xdr:rowOff>57150</xdr:rowOff>
    </xdr:from>
    <xdr:to>
      <xdr:col>18</xdr:col>
      <xdr:colOff>76200</xdr:colOff>
      <xdr:row>91</xdr:row>
      <xdr:rowOff>152400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324475" y="18726150"/>
          <a:ext cx="19145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88</xdr:row>
      <xdr:rowOff>47625</xdr:rowOff>
    </xdr:from>
    <xdr:to>
      <xdr:col>16</xdr:col>
      <xdr:colOff>238125</xdr:colOff>
      <xdr:row>91</xdr:row>
      <xdr:rowOff>142875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4924425" y="18716625"/>
          <a:ext cx="1905000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515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86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88</xdr:row>
      <xdr:rowOff>38100</xdr:rowOff>
    </xdr:from>
    <xdr:to>
      <xdr:col>17</xdr:col>
      <xdr:colOff>238125</xdr:colOff>
      <xdr:row>91</xdr:row>
      <xdr:rowOff>133350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210175" y="18707100"/>
          <a:ext cx="1905000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515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86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88</xdr:row>
      <xdr:rowOff>38100</xdr:rowOff>
    </xdr:from>
    <xdr:to>
      <xdr:col>17</xdr:col>
      <xdr:colOff>238125</xdr:colOff>
      <xdr:row>91</xdr:row>
      <xdr:rowOff>133350</xdr:rowOff>
    </xdr:to>
    <xdr:sp>
      <xdr:nvSpPr>
        <xdr:cNvPr id="3" name="1 Dolu Çerçeve">
          <a:hlinkClick r:id="rId3"/>
        </xdr:cNvPr>
        <xdr:cNvSpPr>
          <a:spLocks/>
        </xdr:cNvSpPr>
      </xdr:nvSpPr>
      <xdr:spPr>
        <a:xfrm>
          <a:off x="5210175" y="18707100"/>
          <a:ext cx="1905000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26</xdr:col>
      <xdr:colOff>561975</xdr:colOff>
      <xdr:row>28</xdr:row>
      <xdr:rowOff>123825</xdr:rowOff>
    </xdr:to>
    <xdr:graphicFrame>
      <xdr:nvGraphicFramePr>
        <xdr:cNvPr id="1" name="Chart 44"/>
        <xdr:cNvGraphicFramePr/>
      </xdr:nvGraphicFramePr>
      <xdr:xfrm>
        <a:off x="4352925" y="4152900"/>
        <a:ext cx="878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85</xdr:row>
      <xdr:rowOff>19050</xdr:rowOff>
    </xdr:from>
    <xdr:to>
      <xdr:col>17</xdr:col>
      <xdr:colOff>85725</xdr:colOff>
      <xdr:row>88</xdr:row>
      <xdr:rowOff>114300</xdr:rowOff>
    </xdr:to>
    <xdr:sp>
      <xdr:nvSpPr>
        <xdr:cNvPr id="2" name="1 Dolu Çerçeve">
          <a:hlinkClick r:id="rId2"/>
        </xdr:cNvPr>
        <xdr:cNvSpPr>
          <a:spLocks/>
        </xdr:cNvSpPr>
      </xdr:nvSpPr>
      <xdr:spPr>
        <a:xfrm>
          <a:off x="5743575" y="19259550"/>
          <a:ext cx="2981325" cy="581025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Ana</a:t>
          </a:r>
          <a:r>
            <a:rPr lang="en-US" cap="none" sz="1600" b="1" i="0" u="none" baseline="0">
              <a:solidFill>
                <a:srgbClr val="000080"/>
              </a:solidFill>
            </a:rPr>
            <a:t> Sayfa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50"/>
  <sheetViews>
    <sheetView zoomScalePageLayoutView="0" workbookViewId="0" topLeftCell="A13">
      <selection activeCell="H15" sqref="H15"/>
    </sheetView>
  </sheetViews>
  <sheetFormatPr defaultColWidth="0" defaultRowHeight="12.75" zeroHeight="1"/>
  <cols>
    <col min="1" max="1" width="9.125" style="103" customWidth="1"/>
    <col min="2" max="2" width="9.125" style="3" customWidth="1"/>
    <col min="3" max="3" width="9.75390625" style="3" customWidth="1"/>
    <col min="4" max="4" width="33.875" style="3" customWidth="1"/>
    <col min="5" max="5" width="9.125" style="103" customWidth="1"/>
    <col min="6" max="6" width="15.625" style="3" customWidth="1"/>
    <col min="7" max="7" width="1.25" style="3" customWidth="1"/>
    <col min="8" max="8" width="32.75390625" style="3" customWidth="1"/>
    <col min="9" max="9" width="9.125" style="103" customWidth="1"/>
    <col min="10" max="16384" width="9.125" style="3" hidden="1" customWidth="1"/>
  </cols>
  <sheetData>
    <row r="1" spans="1:9" ht="25.5" customHeight="1">
      <c r="A1" s="102"/>
      <c r="B1" s="155" t="str">
        <f>H4</f>
        <v>GÖKÇEADA MESLEKİ VE TEKNİK ANADOLU LİSESİ</v>
      </c>
      <c r="C1" s="155"/>
      <c r="D1" s="155"/>
      <c r="E1" s="155"/>
      <c r="F1" s="155"/>
      <c r="G1" s="155"/>
      <c r="H1" s="155"/>
      <c r="I1" s="104"/>
    </row>
    <row r="2" spans="2:8" ht="25.5" customHeight="1">
      <c r="B2" s="158" t="str">
        <f>H7&amp;"   "&amp;H8</f>
        <v>   </v>
      </c>
      <c r="C2" s="158"/>
      <c r="D2" s="158"/>
      <c r="E2" s="158"/>
      <c r="F2" s="158"/>
      <c r="G2" s="158"/>
      <c r="H2" s="158"/>
    </row>
    <row r="3" spans="2:8" ht="28.5" customHeight="1">
      <c r="B3" s="156" t="s">
        <v>50</v>
      </c>
      <c r="C3" s="156"/>
      <c r="D3" s="156"/>
      <c r="E3" s="104"/>
      <c r="F3" s="156" t="s">
        <v>48</v>
      </c>
      <c r="G3" s="156"/>
      <c r="H3" s="156"/>
    </row>
    <row r="4" spans="2:8" ht="28.5" customHeight="1">
      <c r="B4" s="4" t="s">
        <v>3</v>
      </c>
      <c r="C4" s="4" t="s">
        <v>4</v>
      </c>
      <c r="D4" s="4" t="s">
        <v>5</v>
      </c>
      <c r="F4" s="5" t="s">
        <v>47</v>
      </c>
      <c r="G4" s="6" t="s">
        <v>24</v>
      </c>
      <c r="H4" s="58" t="s">
        <v>136</v>
      </c>
    </row>
    <row r="5" spans="2:8" ht="16.5" customHeight="1">
      <c r="B5" s="4">
        <v>1</v>
      </c>
      <c r="C5" s="148"/>
      <c r="D5" s="149"/>
      <c r="F5" s="5" t="s">
        <v>37</v>
      </c>
      <c r="G5" s="6" t="s">
        <v>24</v>
      </c>
      <c r="H5" s="59" t="s">
        <v>137</v>
      </c>
    </row>
    <row r="6" spans="2:8" ht="16.5" customHeight="1">
      <c r="B6" s="4">
        <v>2</v>
      </c>
      <c r="C6" s="148"/>
      <c r="D6" s="149"/>
      <c r="F6" s="7" t="s">
        <v>27</v>
      </c>
      <c r="G6" s="8" t="s">
        <v>24</v>
      </c>
      <c r="H6" s="59"/>
    </row>
    <row r="7" spans="2:8" ht="16.5" customHeight="1">
      <c r="B7" s="4">
        <v>3</v>
      </c>
      <c r="C7" s="148"/>
      <c r="D7" s="149"/>
      <c r="F7" s="7" t="s">
        <v>23</v>
      </c>
      <c r="G7" s="8" t="s">
        <v>24</v>
      </c>
      <c r="H7" s="59"/>
    </row>
    <row r="8" spans="2:8" ht="16.5" customHeight="1">
      <c r="B8" s="4">
        <v>4</v>
      </c>
      <c r="C8" s="148"/>
      <c r="D8" s="149"/>
      <c r="F8" s="7" t="s">
        <v>25</v>
      </c>
      <c r="G8" s="8" t="s">
        <v>24</v>
      </c>
      <c r="H8" s="59"/>
    </row>
    <row r="9" spans="2:8" ht="16.5" customHeight="1">
      <c r="B9" s="4">
        <v>5</v>
      </c>
      <c r="C9" s="148"/>
      <c r="D9" s="149"/>
      <c r="F9" s="7" t="s">
        <v>26</v>
      </c>
      <c r="G9" s="8" t="s">
        <v>24</v>
      </c>
      <c r="H9" s="59"/>
    </row>
    <row r="10" spans="2:8" ht="16.5" customHeight="1">
      <c r="B10" s="4">
        <v>6</v>
      </c>
      <c r="C10" s="148"/>
      <c r="D10" s="149"/>
      <c r="F10" s="7" t="s">
        <v>28</v>
      </c>
      <c r="G10" s="8" t="s">
        <v>24</v>
      </c>
      <c r="H10" s="59"/>
    </row>
    <row r="11" spans="2:9" ht="16.5" customHeight="1">
      <c r="B11" s="4">
        <v>7</v>
      </c>
      <c r="C11" s="148"/>
      <c r="D11" s="149"/>
      <c r="E11" s="110"/>
      <c r="F11" s="113"/>
      <c r="G11" s="109"/>
      <c r="H11" s="109"/>
      <c r="I11" s="111"/>
    </row>
    <row r="12" spans="2:8" ht="16.5" customHeight="1">
      <c r="B12" s="4">
        <v>8</v>
      </c>
      <c r="C12" s="148"/>
      <c r="D12" s="149"/>
      <c r="F12" s="157" t="s">
        <v>49</v>
      </c>
      <c r="G12" s="157"/>
      <c r="H12" s="157"/>
    </row>
    <row r="13" spans="2:8" ht="16.5" customHeight="1">
      <c r="B13" s="4">
        <v>9</v>
      </c>
      <c r="C13" s="148"/>
      <c r="D13" s="149"/>
      <c r="F13" s="101" t="s">
        <v>44</v>
      </c>
      <c r="G13" s="125"/>
      <c r="H13" s="9" t="s">
        <v>46</v>
      </c>
    </row>
    <row r="14" spans="2:8" ht="16.5" customHeight="1">
      <c r="B14" s="4">
        <v>10</v>
      </c>
      <c r="C14" s="148"/>
      <c r="D14" s="149"/>
      <c r="F14" s="135"/>
      <c r="G14" s="126" t="s">
        <v>24</v>
      </c>
      <c r="H14" s="141"/>
    </row>
    <row r="15" spans="2:8" ht="16.5" customHeight="1">
      <c r="B15" s="4">
        <v>11</v>
      </c>
      <c r="C15" s="148"/>
      <c r="D15" s="149"/>
      <c r="F15" s="135"/>
      <c r="G15" s="127" t="s">
        <v>24</v>
      </c>
      <c r="H15" s="141"/>
    </row>
    <row r="16" spans="2:8" ht="16.5" customHeight="1">
      <c r="B16" s="4">
        <v>12</v>
      </c>
      <c r="C16" s="148"/>
      <c r="D16" s="149"/>
      <c r="F16" s="135"/>
      <c r="G16" s="128" t="s">
        <v>24</v>
      </c>
      <c r="H16" s="141"/>
    </row>
    <row r="17" spans="2:8" ht="16.5" customHeight="1">
      <c r="B17" s="4">
        <v>13</v>
      </c>
      <c r="C17" s="148"/>
      <c r="D17" s="149"/>
      <c r="F17" s="129" t="s">
        <v>45</v>
      </c>
      <c r="G17" s="125"/>
      <c r="H17" s="10" t="s">
        <v>46</v>
      </c>
    </row>
    <row r="18" spans="2:8" ht="16.5" customHeight="1">
      <c r="B18" s="4">
        <v>14</v>
      </c>
      <c r="C18" s="148"/>
      <c r="D18" s="149"/>
      <c r="F18" s="135"/>
      <c r="G18" s="130" t="s">
        <v>24</v>
      </c>
      <c r="H18" s="141"/>
    </row>
    <row r="19" spans="2:8" ht="16.5" customHeight="1">
      <c r="B19" s="4">
        <v>15</v>
      </c>
      <c r="C19" s="148"/>
      <c r="D19" s="149"/>
      <c r="F19" s="135"/>
      <c r="G19" s="130" t="s">
        <v>24</v>
      </c>
      <c r="H19" s="141"/>
    </row>
    <row r="20" spans="2:8" ht="16.5" customHeight="1">
      <c r="B20" s="4">
        <v>16</v>
      </c>
      <c r="C20" s="148"/>
      <c r="D20" s="149"/>
      <c r="F20" s="135"/>
      <c r="G20" s="130" t="s">
        <v>24</v>
      </c>
      <c r="H20" s="141"/>
    </row>
    <row r="21" spans="2:9" ht="16.5" customHeight="1">
      <c r="B21" s="4">
        <v>17</v>
      </c>
      <c r="C21" s="148"/>
      <c r="D21" s="149"/>
      <c r="E21" s="110"/>
      <c r="F21" s="131"/>
      <c r="G21" s="132"/>
      <c r="H21" s="132"/>
      <c r="I21" s="111"/>
    </row>
    <row r="22" spans="2:8" ht="16.5" customHeight="1">
      <c r="B22" s="4">
        <v>18</v>
      </c>
      <c r="C22" s="148"/>
      <c r="D22" s="149"/>
      <c r="F22" s="136" t="s">
        <v>43</v>
      </c>
      <c r="G22" s="133" t="s">
        <v>24</v>
      </c>
      <c r="H22" s="141"/>
    </row>
    <row r="23" spans="2:9" ht="16.5" customHeight="1">
      <c r="B23" s="4">
        <v>19</v>
      </c>
      <c r="C23" s="148"/>
      <c r="D23" s="149"/>
      <c r="E23" s="110"/>
      <c r="F23" s="134"/>
      <c r="G23" s="132"/>
      <c r="H23" s="132"/>
      <c r="I23" s="111"/>
    </row>
    <row r="24" spans="2:8" ht="16.5" customHeight="1">
      <c r="B24" s="4">
        <v>20</v>
      </c>
      <c r="C24" s="148"/>
      <c r="D24" s="149"/>
      <c r="F24" s="159" t="s">
        <v>63</v>
      </c>
      <c r="G24" s="153"/>
      <c r="H24" s="154"/>
    </row>
    <row r="25" spans="2:8" ht="16.5" customHeight="1">
      <c r="B25" s="4">
        <v>21</v>
      </c>
      <c r="C25" s="148"/>
      <c r="D25" s="149"/>
      <c r="F25" s="137"/>
      <c r="G25" s="130" t="s">
        <v>24</v>
      </c>
      <c r="H25" s="141"/>
    </row>
    <row r="26" spans="2:8" ht="16.5" customHeight="1">
      <c r="B26" s="4">
        <v>22</v>
      </c>
      <c r="C26" s="148"/>
      <c r="D26" s="149"/>
      <c r="F26" s="137"/>
      <c r="G26" s="130" t="s">
        <v>24</v>
      </c>
      <c r="H26" s="141"/>
    </row>
    <row r="27" spans="2:9" ht="16.5" customHeight="1">
      <c r="B27" s="4">
        <v>23</v>
      </c>
      <c r="C27" s="148"/>
      <c r="D27" s="149"/>
      <c r="E27" s="110"/>
      <c r="F27" s="134"/>
      <c r="G27" s="132"/>
      <c r="H27" s="132"/>
      <c r="I27" s="111"/>
    </row>
    <row r="28" spans="2:8" ht="16.5" customHeight="1">
      <c r="B28" s="4">
        <v>24</v>
      </c>
      <c r="C28" s="148"/>
      <c r="D28" s="149"/>
      <c r="F28" s="152" t="s">
        <v>86</v>
      </c>
      <c r="G28" s="153"/>
      <c r="H28" s="154"/>
    </row>
    <row r="29" spans="2:8" ht="16.5" customHeight="1">
      <c r="B29" s="4">
        <v>25</v>
      </c>
      <c r="C29" s="148"/>
      <c r="D29" s="149"/>
      <c r="F29" s="138"/>
      <c r="G29" s="133" t="s">
        <v>24</v>
      </c>
      <c r="H29" s="141"/>
    </row>
    <row r="30" spans="2:8" ht="16.5" customHeight="1">
      <c r="B30" s="4">
        <v>26</v>
      </c>
      <c r="C30" s="148"/>
      <c r="D30" s="149"/>
      <c r="F30" s="138"/>
      <c r="G30" s="133" t="s">
        <v>24</v>
      </c>
      <c r="H30" s="141"/>
    </row>
    <row r="31" spans="2:9" ht="16.5" customHeight="1">
      <c r="B31" s="4">
        <v>27</v>
      </c>
      <c r="C31" s="148"/>
      <c r="D31" s="149"/>
      <c r="E31" s="110"/>
      <c r="F31" s="134"/>
      <c r="G31" s="132"/>
      <c r="H31" s="132"/>
      <c r="I31" s="111"/>
    </row>
    <row r="32" spans="2:8" ht="16.5" customHeight="1">
      <c r="B32" s="4">
        <v>28</v>
      </c>
      <c r="C32" s="148"/>
      <c r="D32" s="149"/>
      <c r="F32" s="138"/>
      <c r="G32" s="133" t="s">
        <v>24</v>
      </c>
      <c r="H32" s="141"/>
    </row>
    <row r="33" spans="2:9" ht="16.5" customHeight="1">
      <c r="B33" s="4">
        <v>29</v>
      </c>
      <c r="C33" s="148"/>
      <c r="D33" s="150"/>
      <c r="E33" s="110"/>
      <c r="F33" s="146"/>
      <c r="G33" s="146"/>
      <c r="H33" s="146"/>
      <c r="I33" s="111"/>
    </row>
    <row r="34" spans="2:9" ht="16.5" customHeight="1">
      <c r="B34" s="4">
        <v>30</v>
      </c>
      <c r="C34" s="148"/>
      <c r="D34" s="149"/>
      <c r="E34" s="110"/>
      <c r="F34" s="139"/>
      <c r="G34" s="112"/>
      <c r="H34" s="140"/>
      <c r="I34" s="111"/>
    </row>
    <row r="35" spans="2:9" ht="16.5" customHeight="1">
      <c r="B35" s="4">
        <v>31</v>
      </c>
      <c r="C35" s="148"/>
      <c r="D35" s="150"/>
      <c r="E35" s="110"/>
      <c r="F35" s="107"/>
      <c r="G35" s="107"/>
      <c r="H35" s="107"/>
      <c r="I35" s="111"/>
    </row>
    <row r="36" spans="2:9" ht="16.5" customHeight="1">
      <c r="B36" s="4">
        <v>32</v>
      </c>
      <c r="C36" s="148"/>
      <c r="D36" s="149"/>
      <c r="E36" s="110"/>
      <c r="F36" s="151" t="s">
        <v>85</v>
      </c>
      <c r="G36" s="151"/>
      <c r="H36" s="151"/>
      <c r="I36" s="111"/>
    </row>
    <row r="37" spans="2:9" ht="16.5" customHeight="1">
      <c r="B37" s="4">
        <v>33</v>
      </c>
      <c r="C37" s="148"/>
      <c r="D37" s="149"/>
      <c r="E37" s="110"/>
      <c r="F37" s="151"/>
      <c r="G37" s="151"/>
      <c r="H37" s="151"/>
      <c r="I37" s="111"/>
    </row>
    <row r="38" spans="2:9" ht="16.5" customHeight="1">
      <c r="B38" s="4">
        <v>34</v>
      </c>
      <c r="C38" s="148"/>
      <c r="D38" s="149"/>
      <c r="E38" s="110"/>
      <c r="F38" s="107"/>
      <c r="G38" s="107"/>
      <c r="H38" s="107"/>
      <c r="I38" s="111"/>
    </row>
    <row r="39" spans="2:8" ht="16.5" customHeight="1">
      <c r="B39" s="4">
        <v>35</v>
      </c>
      <c r="C39" s="148"/>
      <c r="D39" s="149"/>
      <c r="E39" s="147"/>
      <c r="F39" s="107"/>
      <c r="G39" s="107"/>
      <c r="H39" s="107"/>
    </row>
    <row r="40" spans="2:9" ht="16.5" customHeight="1">
      <c r="B40" s="4">
        <v>36</v>
      </c>
      <c r="C40" s="148"/>
      <c r="D40" s="149"/>
      <c r="E40" s="104"/>
      <c r="F40" s="107"/>
      <c r="G40" s="107"/>
      <c r="H40" s="107"/>
      <c r="I40" s="104"/>
    </row>
    <row r="41" spans="2:8" ht="16.5" customHeight="1">
      <c r="B41" s="4">
        <v>37</v>
      </c>
      <c r="C41" s="142"/>
      <c r="D41" s="143"/>
      <c r="F41" s="107"/>
      <c r="G41" s="107"/>
      <c r="H41" s="107"/>
    </row>
    <row r="42" spans="2:8" ht="16.5" customHeight="1">
      <c r="B42" s="4">
        <v>38</v>
      </c>
      <c r="C42" s="142"/>
      <c r="D42" s="143"/>
      <c r="F42" s="107"/>
      <c r="G42" s="107"/>
      <c r="H42" s="107"/>
    </row>
    <row r="43" spans="2:8" ht="16.5" customHeight="1">
      <c r="B43" s="4">
        <v>39</v>
      </c>
      <c r="C43" s="142"/>
      <c r="D43" s="143"/>
      <c r="F43" s="107"/>
      <c r="G43" s="107"/>
      <c r="H43" s="107"/>
    </row>
    <row r="44" spans="2:8" ht="16.5" customHeight="1">
      <c r="B44" s="4">
        <v>40</v>
      </c>
      <c r="C44" s="142"/>
      <c r="D44" s="143"/>
      <c r="F44" s="107"/>
      <c r="G44" s="107"/>
      <c r="H44" s="107"/>
    </row>
    <row r="45" spans="1:9" s="106" customFormat="1" ht="12" customHeight="1">
      <c r="A45" s="105"/>
      <c r="E45" s="107"/>
      <c r="I45" s="107"/>
    </row>
    <row r="46" s="107" customFormat="1" ht="12" customHeight="1">
      <c r="A46" s="105"/>
    </row>
    <row r="47" s="107" customFormat="1" ht="12" customHeight="1">
      <c r="A47" s="105"/>
    </row>
    <row r="48" s="107" customFormat="1" ht="12" customHeight="1">
      <c r="A48" s="105"/>
    </row>
    <row r="49" s="107" customFormat="1" ht="12" customHeight="1">
      <c r="A49" s="105"/>
    </row>
    <row r="50" spans="1:9" s="108" customFormat="1" ht="12" customHeight="1">
      <c r="A50" s="105"/>
      <c r="E50" s="107"/>
      <c r="I50" s="145" t="s">
        <v>117</v>
      </c>
    </row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28.5" customHeight="1" hidden="1"/>
    <row r="90" ht="28.5" customHeight="1" hidden="1"/>
    <row r="91" ht="28.5" customHeight="1" hidden="1"/>
    <row r="92" ht="28.5" customHeight="1" hidden="1"/>
    <row r="93" ht="28.5" customHeight="1" hidden="1"/>
    <row r="94" ht="28.5" customHeight="1" hidden="1"/>
    <row r="95" ht="28.5" customHeight="1" hidden="1"/>
    <row r="96" ht="28.5" customHeight="1" hidden="1"/>
    <row r="97" ht="28.5" customHeight="1" hidden="1"/>
    <row r="98" ht="28.5" customHeight="1" hidden="1"/>
    <row r="99" ht="28.5" customHeight="1" hidden="1"/>
    <row r="100" ht="28.5" customHeight="1" hidden="1"/>
    <row r="101" ht="28.5" customHeight="1" hidden="1"/>
    <row r="102" ht="28.5" customHeight="1" hidden="1"/>
    <row r="103" ht="28.5" customHeight="1" hidden="1"/>
    <row r="104" ht="28.5" customHeight="1" hidden="1"/>
    <row r="105" ht="28.5" customHeight="1" hidden="1"/>
    <row r="106" ht="28.5" customHeight="1" hidden="1"/>
    <row r="107" ht="28.5" customHeight="1" hidden="1"/>
    <row r="108" ht="28.5" customHeight="1" hidden="1"/>
    <row r="109" ht="28.5" customHeight="1" hidden="1"/>
    <row r="110" ht="28.5" customHeight="1" hidden="1"/>
    <row r="111" ht="28.5" customHeight="1" hidden="1"/>
    <row r="112" ht="28.5" customHeight="1" hidden="1"/>
    <row r="113" ht="28.5" customHeight="1" hidden="1"/>
    <row r="114" ht="28.5" customHeight="1" hidden="1"/>
    <row r="115" ht="28.5" customHeight="1" hidden="1"/>
    <row r="116" ht="28.5" customHeight="1" hidden="1"/>
    <row r="117" ht="28.5" customHeight="1" hidden="1"/>
    <row r="118" ht="28.5" customHeight="1" hidden="1"/>
    <row r="119" ht="28.5" customHeight="1" hidden="1"/>
    <row r="120" ht="28.5" customHeight="1" hidden="1"/>
    <row r="121" ht="28.5" customHeight="1" hidden="1"/>
    <row r="122" ht="28.5" customHeight="1" hidden="1"/>
    <row r="123" ht="28.5" customHeight="1" hidden="1"/>
    <row r="124" ht="28.5" customHeight="1" hidden="1"/>
    <row r="125" ht="28.5" customHeight="1" hidden="1"/>
    <row r="126" ht="12.75" hidden="1"/>
    <row r="127" ht="12.75" hidden="1"/>
    <row r="128" ht="12.75" hidden="1"/>
  </sheetData>
  <sheetProtection password="CA79" sheet="1" selectLockedCells="1"/>
  <mergeCells count="8">
    <mergeCell ref="F36:H37"/>
    <mergeCell ref="F28:H28"/>
    <mergeCell ref="B1:H1"/>
    <mergeCell ref="B3:D3"/>
    <mergeCell ref="F3:H3"/>
    <mergeCell ref="F12:H12"/>
    <mergeCell ref="B2:H2"/>
    <mergeCell ref="F24:H24"/>
  </mergeCells>
  <hyperlinks>
    <hyperlink ref="F22" location="TekrarSinavi!A1" display="3. Sınav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AE92"/>
  <sheetViews>
    <sheetView zoomScalePageLayoutView="0" workbookViewId="0" topLeftCell="A13">
      <selection activeCell="F35" sqref="F35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25" width="5.75390625" style="11" customWidth="1"/>
    <col min="26" max="26" width="5.625" style="11" customWidth="1"/>
    <col min="27" max="27" width="10.25390625" style="11" customWidth="1"/>
    <col min="28" max="28" width="8.375" style="11" customWidth="1"/>
    <col min="29" max="29" width="23.375" style="12" hidden="1" customWidth="1"/>
    <col min="30" max="30" width="9.125" style="13" hidden="1" customWidth="1"/>
    <col min="31" max="31" width="25.00390625" style="13" hidden="1" customWidth="1"/>
    <col min="32" max="33" width="0" style="11" hidden="1" customWidth="1"/>
    <col min="34" max="34" width="23.375" style="11" hidden="1" customWidth="1"/>
    <col min="35" max="35" width="9.125" style="11" hidden="1" customWidth="1"/>
    <col min="36" max="36" width="25.00390625" style="11" hidden="1" customWidth="1"/>
    <col min="37" max="16384" width="9.125" style="11" hidden="1" customWidth="1"/>
  </cols>
  <sheetData>
    <row r="1" ht="9" customHeight="1"/>
    <row r="2" spans="3:31" ht="30" customHeight="1" thickBot="1"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4"/>
      <c r="AC2" s="170"/>
      <c r="AD2" s="170"/>
      <c r="AE2" s="170"/>
    </row>
    <row r="3" spans="2:31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256" t="s">
        <v>54</v>
      </c>
      <c r="S3" s="257"/>
      <c r="T3" s="257"/>
      <c r="U3" s="257"/>
      <c r="V3" s="257"/>
      <c r="W3" s="257"/>
      <c r="X3" s="257"/>
      <c r="Y3" s="257"/>
      <c r="Z3" s="257"/>
      <c r="AA3" s="258"/>
      <c r="AB3" s="14"/>
      <c r="AC3" s="171"/>
      <c r="AD3" s="170"/>
      <c r="AE3" s="170"/>
    </row>
    <row r="4" spans="2:27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259"/>
      <c r="S4" s="260"/>
      <c r="T4" s="260"/>
      <c r="U4" s="260"/>
      <c r="V4" s="260"/>
      <c r="W4" s="260"/>
      <c r="X4" s="260"/>
      <c r="Y4" s="260"/>
      <c r="Z4" s="260"/>
      <c r="AA4" s="261"/>
    </row>
    <row r="5" spans="2:31" ht="15" customHeight="1">
      <c r="B5" s="15"/>
      <c r="C5" s="164" t="s">
        <v>14</v>
      </c>
      <c r="D5" s="165"/>
      <c r="E5" s="166" t="s">
        <v>58</v>
      </c>
      <c r="F5" s="166"/>
      <c r="G5" s="181" t="s">
        <v>59</v>
      </c>
      <c r="H5" s="181"/>
      <c r="I5" s="166" t="s">
        <v>62</v>
      </c>
      <c r="J5" s="166"/>
      <c r="K5" s="166"/>
      <c r="L5" s="166"/>
      <c r="M5" s="166"/>
      <c r="N5" s="166"/>
      <c r="O5" s="166"/>
      <c r="P5" s="183"/>
      <c r="Q5" s="16"/>
      <c r="R5" s="162" t="str">
        <f>AnaSayfa!H26&amp;"'de Performans başarı yüzdesi"</f>
        <v>'de Performans başarı yüzdesi</v>
      </c>
      <c r="S5" s="163"/>
      <c r="T5" s="163"/>
      <c r="U5" s="163"/>
      <c r="V5" s="163"/>
      <c r="W5" s="163"/>
      <c r="X5" s="163"/>
      <c r="Y5" s="203" t="e">
        <f>O16</f>
        <v>#DIV/0!</v>
      </c>
      <c r="Z5" s="203"/>
      <c r="AA5" s="18" t="s">
        <v>18</v>
      </c>
      <c r="AC5" s="193" t="s">
        <v>29</v>
      </c>
      <c r="AD5" s="193"/>
      <c r="AE5" s="193"/>
    </row>
    <row r="6" spans="2:31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7"/>
      <c r="AC6" s="193"/>
      <c r="AD6" s="193"/>
      <c r="AE6" s="193"/>
    </row>
    <row r="7" spans="3:31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CONCATENATE(AE9,AE10,AE11,AE12,AE13,AE14,AE15,AE16,AE17,AE18,AE19,AE20,AE21,AE23,AE24,AE25,AE26,#REF!,#REF!,#REF!,#REF!,#REF!,AE27,AE28)</f>
        <v>#DIV/0!</v>
      </c>
      <c r="S7" s="195"/>
      <c r="T7" s="195"/>
      <c r="U7" s="195"/>
      <c r="V7" s="195"/>
      <c r="W7" s="195"/>
      <c r="X7" s="195"/>
      <c r="Y7" s="195"/>
      <c r="Z7" s="195"/>
      <c r="AA7" s="196"/>
      <c r="AC7" s="193"/>
      <c r="AD7" s="193"/>
      <c r="AE7" s="193"/>
    </row>
    <row r="8" spans="3:27" ht="21" customHeight="1">
      <c r="C8" s="251" t="s">
        <v>56</v>
      </c>
      <c r="D8" s="252"/>
      <c r="E8" s="252"/>
      <c r="F8" s="53" t="s">
        <v>16</v>
      </c>
      <c r="G8" s="17"/>
      <c r="H8" s="253" t="s">
        <v>57</v>
      </c>
      <c r="I8" s="254"/>
      <c r="J8" s="254"/>
      <c r="K8" s="254"/>
      <c r="L8" s="254"/>
      <c r="M8" s="254"/>
      <c r="N8" s="254"/>
      <c r="O8" s="254"/>
      <c r="P8" s="255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6"/>
    </row>
    <row r="9" spans="3:31" ht="19.5" customHeight="1">
      <c r="C9" s="21">
        <v>1</v>
      </c>
      <c r="D9" s="235" t="s">
        <v>97</v>
      </c>
      <c r="E9" s="236"/>
      <c r="F9" s="2">
        <v>5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COUNTIF(AA35:AA74,"GEÇMEZ")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6"/>
      <c r="AC9" s="22" t="str">
        <f aca="true" t="shared" si="0" ref="AC9:AC28">IF(D9=0,"",D9)</f>
        <v>Bilgi kaynaklarına nasıl ulaşacağını bilir.</v>
      </c>
      <c r="AD9" s="23" t="e">
        <f>F75</f>
        <v>#DIV/0!</v>
      </c>
      <c r="AE9" s="13" t="e">
        <f>IF(AD9&lt;50,"    * "&amp;AC9,"")</f>
        <v>#DIV/0!</v>
      </c>
    </row>
    <row r="10" spans="3:31" ht="19.5" customHeight="1">
      <c r="C10" s="21">
        <v>2</v>
      </c>
      <c r="D10" s="235" t="s">
        <v>98</v>
      </c>
      <c r="E10" s="236"/>
      <c r="F10" s="2">
        <v>5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COUNTIF(AA35:AA74,"GEÇER")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6"/>
      <c r="AC10" s="22" t="str">
        <f t="shared" si="0"/>
        <v>Ulaştığı kaynaklardan etkin biçimde yararlanır.</v>
      </c>
      <c r="AD10" s="23" t="e">
        <f>G75</f>
        <v>#DIV/0!</v>
      </c>
      <c r="AE10" s="13" t="e">
        <f aca="true" t="shared" si="1" ref="AE10:AE28">IF(AD10&lt;50,"    * "&amp;AC10,"")</f>
        <v>#DIV/0!</v>
      </c>
    </row>
    <row r="11" spans="3:31" ht="19.5" customHeight="1">
      <c r="C11" s="21">
        <v>3</v>
      </c>
      <c r="D11" s="235" t="s">
        <v>99</v>
      </c>
      <c r="E11" s="236"/>
      <c r="F11" s="2">
        <v>5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COUNTIF(AA35:AA74,"ORTA")</f>
        <v>0</v>
      </c>
      <c r="P11" s="187"/>
      <c r="Q11" s="20"/>
      <c r="R11" s="197" t="s">
        <v>55</v>
      </c>
      <c r="S11" s="198"/>
      <c r="T11" s="198"/>
      <c r="U11" s="198"/>
      <c r="V11" s="198"/>
      <c r="W11" s="198"/>
      <c r="X11" s="198"/>
      <c r="Y11" s="198"/>
      <c r="Z11" s="198"/>
      <c r="AA11" s="199"/>
      <c r="AC11" s="22" t="str">
        <f t="shared" si="0"/>
        <v>Derse değişik yardımcı kaynaklarla gelir.</v>
      </c>
      <c r="AD11" s="23" t="e">
        <f>H75</f>
        <v>#DIV/0!</v>
      </c>
      <c r="AE11" s="13" t="e">
        <f t="shared" si="1"/>
        <v>#DIV/0!</v>
      </c>
    </row>
    <row r="12" spans="3:31" ht="19.5" customHeight="1">
      <c r="C12" s="21">
        <v>4</v>
      </c>
      <c r="D12" s="235" t="s">
        <v>100</v>
      </c>
      <c r="E12" s="236"/>
      <c r="F12" s="2">
        <v>5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COUNTIF(AA35:AA74,"İYİ")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9"/>
      <c r="AC12" s="22" t="str">
        <f t="shared" si="0"/>
        <v>Derse gerekli hazırlıklar yaparak gelir.</v>
      </c>
      <c r="AD12" s="23" t="e">
        <f>I75</f>
        <v>#DIV/0!</v>
      </c>
      <c r="AE12" s="13" t="e">
        <f t="shared" si="1"/>
        <v>#DIV/0!</v>
      </c>
    </row>
    <row r="13" spans="3:31" ht="19.5" customHeight="1">
      <c r="C13" s="21">
        <v>5</v>
      </c>
      <c r="D13" s="235" t="s">
        <v>101</v>
      </c>
      <c r="E13" s="236"/>
      <c r="F13" s="2">
        <v>5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COUNTIF(AA35:AA74,"PEKİYİ")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9"/>
      <c r="AC13" s="22" t="str">
        <f t="shared" si="0"/>
        <v>Ders araç gereçlerini özenli kullanır.</v>
      </c>
      <c r="AD13" s="23" t="e">
        <f>J75</f>
        <v>#DIV/0!</v>
      </c>
      <c r="AE13" s="13" t="e">
        <f t="shared" si="1"/>
        <v>#DIV/0!</v>
      </c>
    </row>
    <row r="14" spans="3:31" ht="19.5" customHeight="1">
      <c r="C14" s="21">
        <v>6</v>
      </c>
      <c r="D14" s="235" t="s">
        <v>116</v>
      </c>
      <c r="E14" s="236"/>
      <c r="F14" s="2">
        <v>5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9"/>
      <c r="AC14" s="22" t="str">
        <f t="shared" si="0"/>
        <v>Aldığı ödevleri zamanında teslim eder.</v>
      </c>
      <c r="AD14" s="23" t="e">
        <f>K75</f>
        <v>#DIV/0!</v>
      </c>
      <c r="AE14" s="13" t="e">
        <f t="shared" si="1"/>
        <v>#DIV/0!</v>
      </c>
    </row>
    <row r="15" spans="3:31" ht="17.25" customHeight="1">
      <c r="C15" s="21">
        <v>7</v>
      </c>
      <c r="D15" s="235" t="s">
        <v>102</v>
      </c>
      <c r="E15" s="236"/>
      <c r="F15" s="2">
        <v>5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IF(COUNT(Z35:Z74)=0," ",SUM(Z35:Z74)/COUNT(Z35:Z74))</f>
        <v> </v>
      </c>
      <c r="P15" s="214"/>
      <c r="Q15" s="24"/>
      <c r="R15" s="25"/>
      <c r="S15" s="26"/>
      <c r="T15" s="26"/>
      <c r="U15" s="26"/>
      <c r="V15" s="26"/>
      <c r="W15" s="26"/>
      <c r="X15" s="219">
        <f>AnaSayfa!H9</f>
        <v>0</v>
      </c>
      <c r="Y15" s="219"/>
      <c r="Z15" s="219"/>
      <c r="AA15" s="220"/>
      <c r="AC15" s="22" t="str">
        <f t="shared" si="0"/>
        <v>Konu ile ilgili görüşlerini çekinmeden ifade eder.</v>
      </c>
      <c r="AD15" s="23" t="e">
        <f>L75</f>
        <v>#DIV/0!</v>
      </c>
      <c r="AE15" s="13" t="e">
        <f t="shared" si="1"/>
        <v>#DIV/0!</v>
      </c>
    </row>
    <row r="16" spans="3:31" ht="19.5" customHeight="1" thickBot="1">
      <c r="C16" s="21">
        <v>8</v>
      </c>
      <c r="D16" s="235" t="s">
        <v>103</v>
      </c>
      <c r="E16" s="236"/>
      <c r="F16" s="2">
        <v>5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21">
        <f>AnaSayfa!H10</f>
        <v>0</v>
      </c>
      <c r="Y16" s="221"/>
      <c r="Z16" s="221"/>
      <c r="AA16" s="222"/>
      <c r="AC16" s="22" t="str">
        <f t="shared" si="0"/>
        <v>Görüşü sorulduğunda söyler.</v>
      </c>
      <c r="AD16" s="23" t="e">
        <f>M75</f>
        <v>#DIV/0!</v>
      </c>
      <c r="AE16" s="13" t="e">
        <f t="shared" si="1"/>
        <v>#DIV/0!</v>
      </c>
    </row>
    <row r="17" spans="3:31" ht="19.5" customHeight="1" thickBot="1">
      <c r="C17" s="21">
        <v>9</v>
      </c>
      <c r="D17" s="235" t="s">
        <v>104</v>
      </c>
      <c r="E17" s="236"/>
      <c r="F17" s="2">
        <v>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/>
      <c r="AC17" s="22" t="str">
        <f t="shared" si="0"/>
        <v>Dersi geliştirtici ve düşündürücü sorular sorar.</v>
      </c>
      <c r="AD17" s="23" t="e">
        <f>N75</f>
        <v>#DIV/0!</v>
      </c>
      <c r="AE17" s="13" t="e">
        <f t="shared" si="1"/>
        <v>#DIV/0!</v>
      </c>
    </row>
    <row r="18" spans="3:31" ht="19.5" customHeight="1">
      <c r="C18" s="21">
        <v>10</v>
      </c>
      <c r="D18" s="235" t="s">
        <v>105</v>
      </c>
      <c r="E18" s="236"/>
      <c r="F18" s="2">
        <v>5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C18" s="22" t="str">
        <f t="shared" si="0"/>
        <v>Özgün görüşler ve örneklerle derse katılır.</v>
      </c>
      <c r="AD18" s="23" t="e">
        <f>O75</f>
        <v>#DIV/0!</v>
      </c>
      <c r="AE18" s="13" t="e">
        <f t="shared" si="1"/>
        <v>#DIV/0!</v>
      </c>
    </row>
    <row r="19" spans="3:31" ht="19.5" customHeight="1">
      <c r="C19" s="21">
        <v>11</v>
      </c>
      <c r="D19" s="235" t="s">
        <v>106</v>
      </c>
      <c r="E19" s="236"/>
      <c r="F19" s="2">
        <v>5</v>
      </c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C19" s="22" t="str">
        <f t="shared" si="0"/>
        <v>Kendisine verilen kaynaklarla yetinmeyip farklı kaynakları araştırır.</v>
      </c>
      <c r="AD19" s="23" t="e">
        <f>P75</f>
        <v>#DIV/0!</v>
      </c>
      <c r="AE19" s="13" t="e">
        <f t="shared" si="1"/>
        <v>#DIV/0!</v>
      </c>
    </row>
    <row r="20" spans="3:31" ht="19.5" customHeight="1">
      <c r="C20" s="21">
        <v>12</v>
      </c>
      <c r="D20" s="235" t="s">
        <v>107</v>
      </c>
      <c r="E20" s="236"/>
      <c r="F20" s="2">
        <v>5</v>
      </c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C20" s="22" t="str">
        <f t="shared" si="0"/>
        <v>İnceleme ve araştırma ödevlerini özenerek yapar.</v>
      </c>
      <c r="AD20" s="23" t="e">
        <f>Q75</f>
        <v>#DIV/0!</v>
      </c>
      <c r="AE20" s="13" t="e">
        <f t="shared" si="1"/>
        <v>#DIV/0!</v>
      </c>
    </row>
    <row r="21" spans="3:31" ht="19.5" customHeight="1">
      <c r="C21" s="21">
        <v>13</v>
      </c>
      <c r="D21" s="235" t="s">
        <v>108</v>
      </c>
      <c r="E21" s="236"/>
      <c r="F21" s="2">
        <v>5</v>
      </c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C21" s="22" t="str">
        <f t="shared" si="0"/>
        <v>Gözlemlerini dikkatli bir şekilde yapar.</v>
      </c>
      <c r="AD21" s="23" t="e">
        <f>R75</f>
        <v>#DIV/0!</v>
      </c>
      <c r="AE21" s="13" t="e">
        <f t="shared" si="1"/>
        <v>#DIV/0!</v>
      </c>
    </row>
    <row r="22" spans="3:31" ht="19.5" customHeight="1">
      <c r="C22" s="21">
        <v>14</v>
      </c>
      <c r="D22" s="235" t="s">
        <v>109</v>
      </c>
      <c r="E22" s="236"/>
      <c r="F22" s="2">
        <v>5</v>
      </c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22" t="str">
        <f t="shared" si="0"/>
        <v>Gözlemleri sonucunda mantıksal çıkarımlarda bulunur.</v>
      </c>
      <c r="AD22" s="23" t="e">
        <f>S75</f>
        <v>#DIV/0!</v>
      </c>
      <c r="AE22" s="13" t="e">
        <f t="shared" si="1"/>
        <v>#DIV/0!</v>
      </c>
    </row>
    <row r="23" spans="3:31" ht="19.5" customHeight="1">
      <c r="C23" s="21">
        <v>15</v>
      </c>
      <c r="D23" s="235" t="s">
        <v>110</v>
      </c>
      <c r="E23" s="236"/>
      <c r="F23" s="2">
        <v>5</v>
      </c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C23" s="22" t="str">
        <f t="shared" si="0"/>
        <v>Araştırma ve inceleme sonucunda genellemelere ulaşır.</v>
      </c>
      <c r="AD23" s="23" t="e">
        <f>T75</f>
        <v>#DIV/0!</v>
      </c>
      <c r="AE23" s="13" t="e">
        <f t="shared" si="1"/>
        <v>#DIV/0!</v>
      </c>
    </row>
    <row r="24" spans="3:31" ht="19.5" customHeight="1">
      <c r="C24" s="21">
        <v>16</v>
      </c>
      <c r="D24" s="235" t="s">
        <v>111</v>
      </c>
      <c r="E24" s="236"/>
      <c r="F24" s="2">
        <v>5</v>
      </c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2" t="str">
        <f t="shared" si="0"/>
        <v>Bilinenlerden yararlanarak bilinmeyenleri kestirir.</v>
      </c>
      <c r="AD24" s="23" t="e">
        <f>U75</f>
        <v>#DIV/0!</v>
      </c>
      <c r="AE24" s="13" t="e">
        <f t="shared" si="1"/>
        <v>#DIV/0!</v>
      </c>
    </row>
    <row r="25" spans="3:31" ht="19.5" customHeight="1">
      <c r="C25" s="21">
        <v>17</v>
      </c>
      <c r="D25" s="235" t="s">
        <v>112</v>
      </c>
      <c r="E25" s="236"/>
      <c r="F25" s="2">
        <v>5</v>
      </c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C25" s="22" t="str">
        <f t="shared" si="0"/>
        <v>Verileri çizelgelere ve verilere dönüştürür.</v>
      </c>
      <c r="AD25" s="23" t="e">
        <f>#REF!</f>
        <v>#REF!</v>
      </c>
      <c r="AE25" s="13" t="e">
        <f t="shared" si="1"/>
        <v>#REF!</v>
      </c>
    </row>
    <row r="26" spans="3:31" ht="19.5" customHeight="1">
      <c r="C26" s="21">
        <v>18</v>
      </c>
      <c r="D26" s="235" t="s">
        <v>113</v>
      </c>
      <c r="E26" s="236"/>
      <c r="F26" s="2">
        <v>5</v>
      </c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C26" s="22" t="str">
        <f t="shared" si="0"/>
        <v>Yönteme uygun araştırma yapar.</v>
      </c>
      <c r="AD26" s="23" t="e">
        <f>#REF!</f>
        <v>#REF!</v>
      </c>
      <c r="AE26" s="13" t="e">
        <f t="shared" si="1"/>
        <v>#REF!</v>
      </c>
    </row>
    <row r="27" spans="3:31" ht="19.5" customHeight="1">
      <c r="C27" s="21">
        <v>19</v>
      </c>
      <c r="D27" s="235" t="s">
        <v>114</v>
      </c>
      <c r="E27" s="236"/>
      <c r="F27" s="2">
        <v>5</v>
      </c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C27" s="22" t="str">
        <f t="shared" si="0"/>
        <v>Araştırma sonuçlarını doğru yorumlar.</v>
      </c>
      <c r="AD27" s="23" t="e">
        <f>X75</f>
        <v>#DIV/0!</v>
      </c>
      <c r="AE27" s="13" t="e">
        <f t="shared" si="1"/>
        <v>#DIV/0!</v>
      </c>
    </row>
    <row r="28" spans="3:31" ht="19.5" customHeight="1">
      <c r="C28" s="21">
        <v>20</v>
      </c>
      <c r="D28" s="235" t="s">
        <v>115</v>
      </c>
      <c r="E28" s="236"/>
      <c r="F28" s="2">
        <v>5</v>
      </c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C28" s="22" t="str">
        <f t="shared" si="0"/>
        <v>Araştırma sonuçlarını sunar.</v>
      </c>
      <c r="AD28" s="23" t="e">
        <f>Y75</f>
        <v>#DIV/0!</v>
      </c>
      <c r="AE28" s="13" t="e">
        <f t="shared" si="1"/>
        <v>#DIV/0!</v>
      </c>
    </row>
    <row r="29" spans="3:30" ht="19.5" customHeight="1" thickBot="1">
      <c r="C29" s="208" t="s">
        <v>8</v>
      </c>
      <c r="D29" s="209"/>
      <c r="E29" s="210"/>
      <c r="F29" s="32">
        <f>SUM(F9:F28)</f>
        <v>100</v>
      </c>
      <c r="G29" s="16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C29" s="22"/>
      <c r="AD29" s="23"/>
    </row>
    <row r="30" spans="3:30" ht="27" customHeight="1" thickBot="1"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C30" s="22"/>
      <c r="AD30" s="23"/>
    </row>
    <row r="31" spans="3:30" ht="24.75" customHeight="1">
      <c r="C31" s="247" t="s">
        <v>0</v>
      </c>
      <c r="D31" s="237"/>
      <c r="E31" s="237"/>
      <c r="F31" s="237" t="s">
        <v>61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 t="s">
        <v>6</v>
      </c>
      <c r="AA31" s="240" t="s">
        <v>2</v>
      </c>
      <c r="AC31" s="22"/>
      <c r="AD31" s="23"/>
    </row>
    <row r="32" spans="3:30" ht="126.75" customHeight="1">
      <c r="C32" s="248" t="s">
        <v>3</v>
      </c>
      <c r="D32" s="244" t="s">
        <v>4</v>
      </c>
      <c r="E32" s="244" t="s">
        <v>5</v>
      </c>
      <c r="F32" s="49" t="str">
        <f>IF($D9="","",$D9)</f>
        <v>Bilgi kaynaklarına nasıl ulaşacağını bilir.</v>
      </c>
      <c r="G32" s="49" t="str">
        <f>IF($D10="","",$D10)</f>
        <v>Ulaştığı kaynaklardan etkin biçimde yararlanır.</v>
      </c>
      <c r="H32" s="49" t="str">
        <f>IF($D11="","",$D11)</f>
        <v>Derse değişik yardımcı kaynaklarla gelir.</v>
      </c>
      <c r="I32" s="49" t="str">
        <f>IF($D12="","",$D12)</f>
        <v>Derse gerekli hazırlıklar yaparak gelir.</v>
      </c>
      <c r="J32" s="49" t="str">
        <f>IF($D13="","",$D13)</f>
        <v>Ders araç gereçlerini özenli kullanır.</v>
      </c>
      <c r="K32" s="49" t="str">
        <f>IF($D14="","",$D14)</f>
        <v>Aldığı ödevleri zamanında teslim eder.</v>
      </c>
      <c r="L32" s="49" t="str">
        <f>IF($D15="","",$D15)</f>
        <v>Konu ile ilgili görüşlerini çekinmeden ifade eder.</v>
      </c>
      <c r="M32" s="49" t="str">
        <f>IF($D16="","",$D16)</f>
        <v>Görüşü sorulduğunda söyler.</v>
      </c>
      <c r="N32" s="49" t="str">
        <f>IF($D17="","",$D17)</f>
        <v>Dersi geliştirtici ve düşündürücü sorular sorar.</v>
      </c>
      <c r="O32" s="49" t="str">
        <f>IF($D18="","",$D18)</f>
        <v>Özgün görüşler ve örneklerle derse katılır.</v>
      </c>
      <c r="P32" s="49" t="str">
        <f>IF($D19="","",$D19)</f>
        <v>Kendisine verilen kaynaklarla yetinmeyip farklı kaynakları araştırır.</v>
      </c>
      <c r="Q32" s="49" t="str">
        <f>IF($D20="","",$D20)</f>
        <v>İnceleme ve araştırma ödevlerini özenerek yapar.</v>
      </c>
      <c r="R32" s="49" t="str">
        <f>IF($D21="","",$D21)</f>
        <v>Gözlemlerini dikkatli bir şekilde yapar.</v>
      </c>
      <c r="S32" s="49" t="str">
        <f>IF($D22="","",$D22)</f>
        <v>Gözlemleri sonucunda mantıksal çıkarımlarda bulunur.</v>
      </c>
      <c r="T32" s="49" t="str">
        <f>IF($D23="","",$D23)</f>
        <v>Araştırma ve inceleme sonucunda genellemelere ulaşır.</v>
      </c>
      <c r="U32" s="49" t="str">
        <f>IF($D24="","",$D24)</f>
        <v>Bilinenlerden yararlanarak bilinmeyenleri kestirir.</v>
      </c>
      <c r="V32" s="49" t="str">
        <f>IF($D25="","",$D25)</f>
        <v>Verileri çizelgelere ve verilere dönüştürür.</v>
      </c>
      <c r="W32" s="49" t="str">
        <f>IF($D26="","",$D26)</f>
        <v>Yönteme uygun araştırma yapar.</v>
      </c>
      <c r="X32" s="49" t="str">
        <f>IF($D27="","",$D27)</f>
        <v>Araştırma sonuçlarını doğru yorumlar.</v>
      </c>
      <c r="Y32" s="49" t="str">
        <f>IF($D28="","",$D28)</f>
        <v>Araştırma sonuçlarını sunar.</v>
      </c>
      <c r="Z32" s="239"/>
      <c r="AA32" s="241"/>
      <c r="AC32" s="22"/>
      <c r="AD32" s="23"/>
    </row>
    <row r="33" spans="3:30" ht="20.25" customHeight="1">
      <c r="C33" s="249"/>
      <c r="D33" s="245"/>
      <c r="E33" s="245"/>
      <c r="F33" s="50">
        <f>IF($C9="","",$C9)</f>
        <v>1</v>
      </c>
      <c r="G33" s="50">
        <f>IF($C10="","",$C10)</f>
        <v>2</v>
      </c>
      <c r="H33" s="50">
        <f>IF($C11="","",$C11)</f>
        <v>3</v>
      </c>
      <c r="I33" s="50">
        <f>IF($C12="","",$C12)</f>
        <v>4</v>
      </c>
      <c r="J33" s="50">
        <f>IF($C13="","",$C13)</f>
        <v>5</v>
      </c>
      <c r="K33" s="50">
        <f>IF($C14="","",$C14)</f>
        <v>6</v>
      </c>
      <c r="L33" s="50">
        <f>IF($C15="","",$C15)</f>
        <v>7</v>
      </c>
      <c r="M33" s="50">
        <f>IF($C16="","",$C16)</f>
        <v>8</v>
      </c>
      <c r="N33" s="50">
        <f>IF($C17="","",$C17)</f>
        <v>9</v>
      </c>
      <c r="O33" s="50">
        <f>IF($C18="","",$C18)</f>
        <v>10</v>
      </c>
      <c r="P33" s="50">
        <f>IF($C19="","",$C19)</f>
        <v>11</v>
      </c>
      <c r="Q33" s="50">
        <f>IF($C20="","",$C20)</f>
        <v>12</v>
      </c>
      <c r="R33" s="50">
        <f>IF($C21="","",$C21)</f>
        <v>13</v>
      </c>
      <c r="S33" s="50">
        <f>IF($C22="","",$C22)</f>
        <v>14</v>
      </c>
      <c r="T33" s="50">
        <f>IF($C23="","",$C23)</f>
        <v>15</v>
      </c>
      <c r="U33" s="50">
        <f>IF($C24="","",$C24)</f>
        <v>16</v>
      </c>
      <c r="V33" s="50">
        <f>IF($C25="","",$C25)</f>
        <v>17</v>
      </c>
      <c r="W33" s="50">
        <f>IF($C26="","",$C26)</f>
        <v>18</v>
      </c>
      <c r="X33" s="50">
        <f>IF($C27="","",$C27)</f>
        <v>19</v>
      </c>
      <c r="Y33" s="50">
        <f>IF($C28="","",$C28)</f>
        <v>20</v>
      </c>
      <c r="Z33" s="51"/>
      <c r="AA33" s="52"/>
      <c r="AC33" s="22"/>
      <c r="AD33" s="23"/>
    </row>
    <row r="34" spans="3:30" ht="20.25" customHeight="1">
      <c r="C34" s="250"/>
      <c r="D34" s="246"/>
      <c r="E34" s="246"/>
      <c r="F34" s="50">
        <f>IF($F9="","",$F9)</f>
        <v>5</v>
      </c>
      <c r="G34" s="50">
        <f>IF($F10="","",$F10)</f>
        <v>5</v>
      </c>
      <c r="H34" s="50">
        <f>IF($F11="","",$F11)</f>
        <v>5</v>
      </c>
      <c r="I34" s="50">
        <f>IF($F12="","",$F12)</f>
        <v>5</v>
      </c>
      <c r="J34" s="50">
        <f>IF($F13="","",$F13)</f>
        <v>5</v>
      </c>
      <c r="K34" s="50">
        <f>IF($F14="","",$F14)</f>
        <v>5</v>
      </c>
      <c r="L34" s="50">
        <f>IF($F15="","",$F15)</f>
        <v>5</v>
      </c>
      <c r="M34" s="50">
        <f>IF($F16="","",$F16)</f>
        <v>5</v>
      </c>
      <c r="N34" s="50">
        <f>IF($F17="","",$F17)</f>
        <v>5</v>
      </c>
      <c r="O34" s="50">
        <f>IF($F18="","",$F18)</f>
        <v>5</v>
      </c>
      <c r="P34" s="50">
        <f>IF($F19="","",$F19)</f>
        <v>5</v>
      </c>
      <c r="Q34" s="50">
        <f>IF($F20="","",$F20)</f>
        <v>5</v>
      </c>
      <c r="R34" s="50">
        <f>IF($F21="","",$F21)</f>
        <v>5</v>
      </c>
      <c r="S34" s="50">
        <f>IF($F22="","",$F22)</f>
        <v>5</v>
      </c>
      <c r="T34" s="50">
        <f>IF($F23="","",$F23)</f>
        <v>5</v>
      </c>
      <c r="U34" s="50">
        <f>IF($F24="","",$F24)</f>
        <v>5</v>
      </c>
      <c r="V34" s="50">
        <f>IF($F25="","",$F25)</f>
        <v>5</v>
      </c>
      <c r="W34" s="50">
        <f>IF($F26="","",$F26)</f>
        <v>5</v>
      </c>
      <c r="X34" s="50">
        <f>IF($F27="","",$F27)</f>
        <v>5</v>
      </c>
      <c r="Y34" s="50">
        <f>IF($F28="","",$F28)</f>
        <v>5</v>
      </c>
      <c r="Z34" s="51">
        <f>SUM(F34:Y34)</f>
        <v>100</v>
      </c>
      <c r="AA34" s="52"/>
      <c r="AC34" s="22"/>
      <c r="AD34" s="23"/>
    </row>
    <row r="35" spans="3:30" ht="15" customHeight="1">
      <c r="C35" s="39">
        <v>1</v>
      </c>
      <c r="D35" s="40" t="str">
        <f>IF(AnaSayfa!C5=0," ",AnaSayfa!C5)</f>
        <v> </v>
      </c>
      <c r="E35" s="40" t="str">
        <f>IF(AnaSayfa!D5=0," ",AnaSayfa!D5)</f>
        <v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1" t="str">
        <f aca="true" t="shared" si="2" ref="Z35:Z74">IF(COUNTBLANK(F35:Y35)=COLUMNS(F35:Y35)," ",IF(SUM(F35:Y35)=0,0,SUM(F35:Y35)))</f>
        <v> </v>
      </c>
      <c r="AA35" s="42" t="str">
        <f>IF(Z35=" "," ",IF(Z35&gt;=85,"PEKİYİ",IF(Z35&gt;=70,"İYİ",IF(Z35&gt;=60,"ORTA",IF(Z35&gt;=50,"GEÇER",IF(Z35&lt;50,"GEÇMEZ"))))))</f>
        <v> </v>
      </c>
      <c r="AC35" s="22"/>
      <c r="AD35" s="23"/>
    </row>
    <row r="36" spans="3:30" ht="15" customHeight="1">
      <c r="C36" s="39">
        <v>2</v>
      </c>
      <c r="D36" s="40" t="str">
        <f>IF(AnaSayfa!C6=0," ",AnaSayfa!C6)</f>
        <v> </v>
      </c>
      <c r="E36" s="40" t="str">
        <f>IF(AnaSayfa!D6=0," ",AnaSayfa!D6)</f>
        <v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 t="str">
        <f t="shared" si="2"/>
        <v> </v>
      </c>
      <c r="AA36" s="42" t="str">
        <f aca="true" t="shared" si="3" ref="AA36:AA74">IF(Z36=" "," ",IF(Z36&gt;=85,"PEKİYİ",IF(Z36&gt;=70,"İYİ",IF(Z36&gt;=60,"ORTA",IF(Z36&gt;=50,"GEÇER",IF(Z36&lt;50,"GEÇMEZ",0))))))</f>
        <v> </v>
      </c>
      <c r="AC36" s="22"/>
      <c r="AD36" s="23"/>
    </row>
    <row r="37" spans="3:30" ht="15" customHeight="1">
      <c r="C37" s="39">
        <v>3</v>
      </c>
      <c r="D37" s="40" t="str">
        <f>IF(AnaSayfa!C7=0," ",AnaSayfa!C7)</f>
        <v> </v>
      </c>
      <c r="E37" s="40" t="str">
        <f>IF(AnaSayfa!D7=0," ",AnaSayfa!D7)</f>
        <v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 t="str">
        <f t="shared" si="2"/>
        <v> </v>
      </c>
      <c r="AA37" s="42" t="str">
        <f t="shared" si="3"/>
        <v> </v>
      </c>
      <c r="AC37" s="22"/>
      <c r="AD37" s="23"/>
    </row>
    <row r="38" spans="3:30" ht="15" customHeight="1">
      <c r="C38" s="39">
        <v>4</v>
      </c>
      <c r="D38" s="40" t="str">
        <f>IF(AnaSayfa!C8=0," ",AnaSayfa!C8)</f>
        <v> </v>
      </c>
      <c r="E38" s="40" t="str">
        <f>IF(AnaSayfa!D8=0," ",AnaSayfa!D8)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1" t="str">
        <f t="shared" si="2"/>
        <v> </v>
      </c>
      <c r="AA38" s="42" t="str">
        <f t="shared" si="3"/>
        <v> </v>
      </c>
      <c r="AC38" s="22"/>
      <c r="AD38" s="23"/>
    </row>
    <row r="39" spans="3:29" ht="15" customHeight="1">
      <c r="C39" s="39">
        <v>5</v>
      </c>
      <c r="D39" s="40" t="str">
        <f>IF(AnaSayfa!C9=0," ",AnaSayfa!C9)</f>
        <v> </v>
      </c>
      <c r="E39" s="40" t="str">
        <f>IF(AnaSayfa!D9=0," ",AnaSayfa!D9)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 t="str">
        <f t="shared" si="2"/>
        <v> </v>
      </c>
      <c r="AA39" s="42" t="str">
        <f t="shared" si="3"/>
        <v> </v>
      </c>
      <c r="AC39" s="43"/>
    </row>
    <row r="40" spans="3:29" ht="15" customHeight="1">
      <c r="C40" s="39">
        <v>6</v>
      </c>
      <c r="D40" s="40" t="str">
        <f>IF(AnaSayfa!C10=0," ",AnaSayfa!C10)</f>
        <v> </v>
      </c>
      <c r="E40" s="40" t="str">
        <f>IF(AnaSayfa!D10=0," ",AnaSayfa!D10)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 t="str">
        <f t="shared" si="2"/>
        <v> </v>
      </c>
      <c r="AA40" s="42" t="str">
        <f t="shared" si="3"/>
        <v> </v>
      </c>
      <c r="AC40" s="43"/>
    </row>
    <row r="41" spans="3:29" ht="15" customHeight="1">
      <c r="C41" s="39">
        <v>7</v>
      </c>
      <c r="D41" s="40" t="str">
        <f>IF(AnaSayfa!C11=0," ",AnaSayfa!C11)</f>
        <v> </v>
      </c>
      <c r="E41" s="40" t="str">
        <f>IF(AnaSayfa!D11=0," ",AnaSayfa!D11)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1" t="str">
        <f t="shared" si="2"/>
        <v> </v>
      </c>
      <c r="AA41" s="42" t="str">
        <f t="shared" si="3"/>
        <v> </v>
      </c>
      <c r="AC41" s="43"/>
    </row>
    <row r="42" spans="3:29" ht="15" customHeight="1">
      <c r="C42" s="39">
        <v>8</v>
      </c>
      <c r="D42" s="40" t="str">
        <f>IF(AnaSayfa!C12=0," ",AnaSayfa!C12)</f>
        <v> </v>
      </c>
      <c r="E42" s="40" t="str">
        <f>IF(AnaSayfa!D12=0," ",AnaSayfa!D12)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 t="str">
        <f t="shared" si="2"/>
        <v> </v>
      </c>
      <c r="AA42" s="42" t="str">
        <f t="shared" si="3"/>
        <v> </v>
      </c>
      <c r="AC42" s="43"/>
    </row>
    <row r="43" spans="3:29" ht="15" customHeight="1">
      <c r="C43" s="39">
        <v>9</v>
      </c>
      <c r="D43" s="40" t="str">
        <f>IF(AnaSayfa!C13=0," ",AnaSayfa!C13)</f>
        <v> </v>
      </c>
      <c r="E43" s="40" t="str">
        <f>IF(AnaSayfa!D13=0," ",AnaSayfa!D13)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 t="str">
        <f t="shared" si="2"/>
        <v> </v>
      </c>
      <c r="AA43" s="42" t="str">
        <f t="shared" si="3"/>
        <v> </v>
      </c>
      <c r="AC43" s="43"/>
    </row>
    <row r="44" spans="3:29" ht="15" customHeight="1">
      <c r="C44" s="39">
        <v>10</v>
      </c>
      <c r="D44" s="40" t="str">
        <f>IF(AnaSayfa!C14=0," ",AnaSayfa!C14)</f>
        <v> </v>
      </c>
      <c r="E44" s="40" t="str">
        <f>IF(AnaSayfa!D14=0," ",AnaSayfa!D14)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1" t="str">
        <f t="shared" si="2"/>
        <v> </v>
      </c>
      <c r="AA44" s="42" t="str">
        <f t="shared" si="3"/>
        <v> </v>
      </c>
      <c r="AC44" s="43"/>
    </row>
    <row r="45" spans="3:29" ht="15" customHeight="1">
      <c r="C45" s="39">
        <v>11</v>
      </c>
      <c r="D45" s="40" t="str">
        <f>IF(AnaSayfa!C15=0," ",AnaSayfa!C15)</f>
        <v> </v>
      </c>
      <c r="E45" s="40" t="str">
        <f>IF(AnaSayfa!D15=0," ",AnaSayfa!D15)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 t="str">
        <f t="shared" si="2"/>
        <v> </v>
      </c>
      <c r="AA45" s="42" t="str">
        <f t="shared" si="3"/>
        <v> </v>
      </c>
      <c r="AC45" s="43"/>
    </row>
    <row r="46" spans="3:29" ht="15" customHeight="1">
      <c r="C46" s="39">
        <v>12</v>
      </c>
      <c r="D46" s="40" t="str">
        <f>IF(AnaSayfa!C16=0," ",AnaSayfa!C16)</f>
        <v> </v>
      </c>
      <c r="E46" s="40" t="str">
        <f>IF(AnaSayfa!D16=0," ",AnaSayfa!D16)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 t="str">
        <f t="shared" si="2"/>
        <v> </v>
      </c>
      <c r="AA46" s="42" t="str">
        <f t="shared" si="3"/>
        <v> </v>
      </c>
      <c r="AC46" s="43"/>
    </row>
    <row r="47" spans="3:29" ht="15" customHeight="1">
      <c r="C47" s="39">
        <v>13</v>
      </c>
      <c r="D47" s="40" t="str">
        <f>IF(AnaSayfa!C17=0," ",AnaSayfa!C17)</f>
        <v> </v>
      </c>
      <c r="E47" s="40" t="str">
        <f>IF(AnaSayfa!D17=0," ",AnaSayfa!D17)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1" t="str">
        <f t="shared" si="2"/>
        <v> </v>
      </c>
      <c r="AA47" s="42" t="str">
        <f t="shared" si="3"/>
        <v> </v>
      </c>
      <c r="AC47" s="43"/>
    </row>
    <row r="48" spans="3:29" ht="15" customHeight="1">
      <c r="C48" s="39">
        <v>14</v>
      </c>
      <c r="D48" s="40" t="str">
        <f>IF(AnaSayfa!C18=0," ",AnaSayfa!C18)</f>
        <v> </v>
      </c>
      <c r="E48" s="40" t="str">
        <f>IF(AnaSayfa!D18=0," ",AnaSayfa!D18)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 t="str">
        <f t="shared" si="2"/>
        <v> </v>
      </c>
      <c r="AA48" s="42" t="str">
        <f t="shared" si="3"/>
        <v> </v>
      </c>
      <c r="AC48" s="43"/>
    </row>
    <row r="49" spans="3:29" ht="15" customHeight="1">
      <c r="C49" s="39">
        <v>15</v>
      </c>
      <c r="D49" s="40" t="str">
        <f>IF(AnaSayfa!C19=0," ",AnaSayfa!C19)</f>
        <v> </v>
      </c>
      <c r="E49" s="40" t="str">
        <f>IF(AnaSayfa!D19=0," ",AnaSayfa!D19)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 t="str">
        <f t="shared" si="2"/>
        <v> </v>
      </c>
      <c r="AA49" s="42" t="str">
        <f t="shared" si="3"/>
        <v> </v>
      </c>
      <c r="AC49" s="43"/>
    </row>
    <row r="50" spans="3:29" ht="15" customHeight="1">
      <c r="C50" s="39">
        <v>16</v>
      </c>
      <c r="D50" s="40" t="str">
        <f>IF(AnaSayfa!C20=0," ",AnaSayfa!C20)</f>
        <v> </v>
      </c>
      <c r="E50" s="40" t="str">
        <f>IF(AnaSayfa!D20=0," ",AnaSayfa!D20)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1" t="str">
        <f t="shared" si="2"/>
        <v> </v>
      </c>
      <c r="AA50" s="42" t="str">
        <f t="shared" si="3"/>
        <v> </v>
      </c>
      <c r="AC50" s="43"/>
    </row>
    <row r="51" spans="3:29" ht="15" customHeight="1">
      <c r="C51" s="39">
        <v>17</v>
      </c>
      <c r="D51" s="40" t="str">
        <f>IF(AnaSayfa!C21=0," ",AnaSayfa!C21)</f>
        <v> </v>
      </c>
      <c r="E51" s="40" t="str">
        <f>IF(AnaSayfa!D21=0," ",AnaSayfa!D21)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 t="str">
        <f t="shared" si="2"/>
        <v> </v>
      </c>
      <c r="AA51" s="42" t="str">
        <f t="shared" si="3"/>
        <v> </v>
      </c>
      <c r="AC51" s="43"/>
    </row>
    <row r="52" spans="3:29" ht="15" customHeight="1">
      <c r="C52" s="39">
        <v>18</v>
      </c>
      <c r="D52" s="40" t="str">
        <f>IF(AnaSayfa!C22=0," ",AnaSayfa!C22)</f>
        <v> </v>
      </c>
      <c r="E52" s="40" t="str">
        <f>IF(AnaSayfa!D22=0," ",AnaSayfa!D22)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 t="str">
        <f t="shared" si="2"/>
        <v> </v>
      </c>
      <c r="AA52" s="42" t="str">
        <f t="shared" si="3"/>
        <v> </v>
      </c>
      <c r="AC52" s="43"/>
    </row>
    <row r="53" spans="3:29" ht="15" customHeight="1">
      <c r="C53" s="39">
        <v>19</v>
      </c>
      <c r="D53" s="40" t="str">
        <f>IF(AnaSayfa!C23=0," ",AnaSayfa!C23)</f>
        <v> </v>
      </c>
      <c r="E53" s="40" t="str">
        <f>IF(AnaSayfa!D23=0," ",AnaSayfa!D23)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1" t="str">
        <f t="shared" si="2"/>
        <v> </v>
      </c>
      <c r="AA53" s="42" t="str">
        <f t="shared" si="3"/>
        <v> </v>
      </c>
      <c r="AC53" s="43"/>
    </row>
    <row r="54" spans="3:29" ht="15" customHeight="1">
      <c r="C54" s="39">
        <v>20</v>
      </c>
      <c r="D54" s="40" t="str">
        <f>IF(AnaSayfa!C24=0," ",AnaSayfa!C24)</f>
        <v> </v>
      </c>
      <c r="E54" s="40" t="str">
        <f>IF(AnaSayfa!D24=0," ",AnaSayfa!D24)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 t="str">
        <f t="shared" si="2"/>
        <v> </v>
      </c>
      <c r="AA54" s="42" t="str">
        <f t="shared" si="3"/>
        <v> </v>
      </c>
      <c r="AC54" s="43"/>
    </row>
    <row r="55" spans="3:29" ht="15" customHeight="1">
      <c r="C55" s="39">
        <v>21</v>
      </c>
      <c r="D55" s="40" t="str">
        <f>IF(AnaSayfa!C25=0," ",AnaSayfa!C25)</f>
        <v> </v>
      </c>
      <c r="E55" s="40" t="str">
        <f>IF(AnaSayfa!D25=0," ",AnaSayfa!D25)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 t="str">
        <f t="shared" si="2"/>
        <v> </v>
      </c>
      <c r="AA55" s="42" t="str">
        <f t="shared" si="3"/>
        <v> </v>
      </c>
      <c r="AC55" s="43"/>
    </row>
    <row r="56" spans="3:29" ht="15" customHeight="1">
      <c r="C56" s="39">
        <v>22</v>
      </c>
      <c r="D56" s="40" t="str">
        <f>IF(AnaSayfa!C26=0," ",AnaSayfa!C26)</f>
        <v> </v>
      </c>
      <c r="E56" s="40" t="str">
        <f>IF(AnaSayfa!D26=0," ",AnaSayfa!D26)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1" t="str">
        <f t="shared" si="2"/>
        <v> </v>
      </c>
      <c r="AA56" s="42" t="str">
        <f t="shared" si="3"/>
        <v> </v>
      </c>
      <c r="AC56" s="43"/>
    </row>
    <row r="57" spans="3:29" ht="15" customHeight="1">
      <c r="C57" s="39">
        <v>23</v>
      </c>
      <c r="D57" s="40" t="str">
        <f>IF(AnaSayfa!C27=0," ",AnaSayfa!C27)</f>
        <v> </v>
      </c>
      <c r="E57" s="40" t="str">
        <f>IF(AnaSayfa!D27=0," ",AnaSayfa!D27)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 t="str">
        <f t="shared" si="2"/>
        <v> </v>
      </c>
      <c r="AA57" s="42" t="str">
        <f t="shared" si="3"/>
        <v> </v>
      </c>
      <c r="AC57" s="43"/>
    </row>
    <row r="58" spans="3:29" ht="15" customHeight="1">
      <c r="C58" s="39">
        <v>24</v>
      </c>
      <c r="D58" s="40" t="str">
        <f>IF(AnaSayfa!C28=0," ",AnaSayfa!C28)</f>
        <v> </v>
      </c>
      <c r="E58" s="40" t="str">
        <f>IF(AnaSayfa!D28=0," ",AnaSayfa!D28)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 t="str">
        <f t="shared" si="2"/>
        <v> </v>
      </c>
      <c r="AA58" s="42" t="str">
        <f t="shared" si="3"/>
        <v> </v>
      </c>
      <c r="AC58" s="43"/>
    </row>
    <row r="59" spans="3:29" ht="15" customHeight="1">
      <c r="C59" s="39">
        <v>25</v>
      </c>
      <c r="D59" s="40" t="str">
        <f>IF(AnaSayfa!C29=0," ",AnaSayfa!C29)</f>
        <v> </v>
      </c>
      <c r="E59" s="40" t="str">
        <f>IF(AnaSayfa!D29=0," ",AnaSayfa!D29)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1" t="str">
        <f t="shared" si="2"/>
        <v> </v>
      </c>
      <c r="AA59" s="42" t="str">
        <f t="shared" si="3"/>
        <v> </v>
      </c>
      <c r="AC59" s="43"/>
    </row>
    <row r="60" spans="3:29" ht="15" customHeight="1">
      <c r="C60" s="39">
        <v>26</v>
      </c>
      <c r="D60" s="40" t="str">
        <f>IF(AnaSayfa!C30=0," ",AnaSayfa!C30)</f>
        <v> </v>
      </c>
      <c r="E60" s="40" t="str">
        <f>IF(AnaSayfa!D30=0," ",AnaSayfa!D30)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 t="str">
        <f t="shared" si="2"/>
        <v> </v>
      </c>
      <c r="AA60" s="42" t="str">
        <f t="shared" si="3"/>
        <v> </v>
      </c>
      <c r="AC60" s="43"/>
    </row>
    <row r="61" spans="3:27" ht="15" customHeight="1">
      <c r="C61" s="39">
        <v>27</v>
      </c>
      <c r="D61" s="40" t="str">
        <f>IF(AnaSayfa!C31=0," ",AnaSayfa!C31)</f>
        <v> </v>
      </c>
      <c r="E61" s="40" t="str">
        <f>IF(AnaSayfa!D31=0," ",AnaSayfa!D31)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1" t="str">
        <f t="shared" si="2"/>
        <v> </v>
      </c>
      <c r="AA61" s="42" t="str">
        <f t="shared" si="3"/>
        <v> </v>
      </c>
    </row>
    <row r="62" spans="3:27" ht="15" customHeight="1">
      <c r="C62" s="39">
        <v>28</v>
      </c>
      <c r="D62" s="40" t="str">
        <f>IF(AnaSayfa!C32=0," ",AnaSayfa!C32)</f>
        <v> </v>
      </c>
      <c r="E62" s="40" t="str">
        <f>IF(AnaSayfa!D32=0," ",AnaSayfa!D32)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1" t="str">
        <f t="shared" si="2"/>
        <v> </v>
      </c>
      <c r="AA62" s="42" t="str">
        <f t="shared" si="3"/>
        <v> </v>
      </c>
    </row>
    <row r="63" spans="3:27" ht="15" customHeight="1">
      <c r="C63" s="39">
        <v>29</v>
      </c>
      <c r="D63" s="40" t="str">
        <f>IF(AnaSayfa!C33=0," ",AnaSayfa!C33)</f>
        <v> </v>
      </c>
      <c r="E63" s="40" t="str">
        <f>IF(AnaSayfa!D33=0," ",AnaSayfa!D33)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1" t="str">
        <f t="shared" si="2"/>
        <v> </v>
      </c>
      <c r="AA63" s="42" t="str">
        <f t="shared" si="3"/>
        <v> </v>
      </c>
    </row>
    <row r="64" spans="3:27" ht="15" customHeight="1">
      <c r="C64" s="39">
        <v>30</v>
      </c>
      <c r="D64" s="40" t="str">
        <f>IF(AnaSayfa!C34=0," ",AnaSayfa!C34)</f>
        <v> </v>
      </c>
      <c r="E64" s="40" t="str">
        <f>IF(AnaSayfa!D34=0," ",AnaSayfa!D34)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1" t="str">
        <f t="shared" si="2"/>
        <v> </v>
      </c>
      <c r="AA64" s="42" t="str">
        <f t="shared" si="3"/>
        <v> </v>
      </c>
    </row>
    <row r="65" spans="3:27" ht="15" customHeight="1">
      <c r="C65" s="39">
        <v>31</v>
      </c>
      <c r="D65" s="40" t="str">
        <f>IF(AnaSayfa!C35=0," ",AnaSayfa!C35)</f>
        <v> </v>
      </c>
      <c r="E65" s="40" t="str">
        <f>IF(AnaSayfa!D35=0," ",AnaSayfa!D35)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1" t="str">
        <f t="shared" si="2"/>
        <v> </v>
      </c>
      <c r="AA65" s="42" t="str">
        <f t="shared" si="3"/>
        <v> </v>
      </c>
    </row>
    <row r="66" spans="3:27" ht="15" customHeight="1">
      <c r="C66" s="39">
        <v>32</v>
      </c>
      <c r="D66" s="40" t="str">
        <f>IF(AnaSayfa!C36=0," ",AnaSayfa!C36)</f>
        <v> </v>
      </c>
      <c r="E66" s="40" t="str">
        <f>IF(AnaSayfa!D36=0," ",AnaSayfa!D36)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1" t="str">
        <f t="shared" si="2"/>
        <v> </v>
      </c>
      <c r="AA66" s="42" t="str">
        <f t="shared" si="3"/>
        <v> </v>
      </c>
    </row>
    <row r="67" spans="3:27" ht="15" customHeight="1">
      <c r="C67" s="39">
        <v>33</v>
      </c>
      <c r="D67" s="40" t="str">
        <f>IF(AnaSayfa!C37=0," ",AnaSayfa!C37)</f>
        <v> </v>
      </c>
      <c r="E67" s="40" t="str">
        <f>IF(AnaSayfa!D37=0," ",AnaSayfa!D37)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1" t="str">
        <f t="shared" si="2"/>
        <v> </v>
      </c>
      <c r="AA67" s="42" t="str">
        <f t="shared" si="3"/>
        <v> </v>
      </c>
    </row>
    <row r="68" spans="3:27" ht="15" customHeight="1">
      <c r="C68" s="39">
        <v>34</v>
      </c>
      <c r="D68" s="40" t="str">
        <f>IF(AnaSayfa!C38=0," ",AnaSayfa!C38)</f>
        <v> </v>
      </c>
      <c r="E68" s="40" t="str">
        <f>IF(AnaSayfa!D38=0," ",AnaSayfa!D38)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1" t="str">
        <f t="shared" si="2"/>
        <v> </v>
      </c>
      <c r="AA68" s="42" t="str">
        <f t="shared" si="3"/>
        <v> </v>
      </c>
    </row>
    <row r="69" spans="3:27" ht="15" customHeight="1">
      <c r="C69" s="39">
        <v>35</v>
      </c>
      <c r="D69" s="40" t="str">
        <f>IF(AnaSayfa!C39=0," ",AnaSayfa!C39)</f>
        <v> </v>
      </c>
      <c r="E69" s="40" t="str">
        <f>IF(AnaSayfa!D39=0," ",AnaSayfa!D39)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1" t="str">
        <f t="shared" si="2"/>
        <v> </v>
      </c>
      <c r="AA69" s="42" t="str">
        <f t="shared" si="3"/>
        <v> </v>
      </c>
    </row>
    <row r="70" spans="3:27" ht="15" customHeight="1">
      <c r="C70" s="39">
        <v>36</v>
      </c>
      <c r="D70" s="40" t="str">
        <f>IF(AnaSayfa!C40=0," ",AnaSayfa!C40)</f>
        <v> </v>
      </c>
      <c r="E70" s="40" t="str">
        <f>IF(AnaSayfa!D40=0," ",AnaSayfa!D40)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 t="str">
        <f t="shared" si="2"/>
        <v> </v>
      </c>
      <c r="AA70" s="42" t="str">
        <f t="shared" si="3"/>
        <v> </v>
      </c>
    </row>
    <row r="71" spans="3:27" ht="15" customHeight="1">
      <c r="C71" s="39">
        <v>37</v>
      </c>
      <c r="D71" s="40" t="str">
        <f>IF(AnaSayfa!C41=0," ",AnaSayfa!C41)</f>
        <v> </v>
      </c>
      <c r="E71" s="40" t="str">
        <f>IF(AnaSayfa!D41=0," ",AnaSayfa!D41)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 t="str">
        <f t="shared" si="2"/>
        <v> </v>
      </c>
      <c r="AA71" s="42" t="str">
        <f t="shared" si="3"/>
        <v> </v>
      </c>
    </row>
    <row r="72" spans="3:27" ht="15" customHeight="1">
      <c r="C72" s="39">
        <v>38</v>
      </c>
      <c r="D72" s="40" t="str">
        <f>IF(AnaSayfa!C42=0," ",AnaSayfa!C42)</f>
        <v> </v>
      </c>
      <c r="E72" s="40" t="str">
        <f>IF(AnaSayfa!D42=0," ",AnaSayfa!D42)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 t="str">
        <f t="shared" si="2"/>
        <v> </v>
      </c>
      <c r="AA72" s="42" t="str">
        <f t="shared" si="3"/>
        <v> </v>
      </c>
    </row>
    <row r="73" spans="3:27" ht="15" customHeight="1">
      <c r="C73" s="39">
        <v>39</v>
      </c>
      <c r="D73" s="40" t="str">
        <f>IF(AnaSayfa!C43=0," ",AnaSayfa!C43)</f>
        <v> </v>
      </c>
      <c r="E73" s="40" t="str">
        <f>IF(AnaSayfa!D43=0," ",AnaSayfa!D43)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 t="str">
        <f t="shared" si="2"/>
        <v> </v>
      </c>
      <c r="AA73" s="42" t="str">
        <f t="shared" si="3"/>
        <v> </v>
      </c>
    </row>
    <row r="74" spans="3:27" ht="18" customHeight="1">
      <c r="C74" s="39">
        <v>40</v>
      </c>
      <c r="D74" s="40" t="str">
        <f>IF(AnaSayfa!C44=0," ",AnaSayfa!C44)</f>
        <v> </v>
      </c>
      <c r="E74" s="40" t="str">
        <f>IF(AnaSayfa!D44=0," ",AnaSayfa!D44)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 t="str">
        <f t="shared" si="2"/>
        <v> </v>
      </c>
      <c r="AA74" s="42" t="str">
        <f t="shared" si="3"/>
        <v> </v>
      </c>
    </row>
    <row r="75" spans="3:27" ht="24.75" customHeight="1" thickBot="1">
      <c r="C75" s="242" t="s">
        <v>60</v>
      </c>
      <c r="D75" s="243"/>
      <c r="E75" s="243"/>
      <c r="F75" s="44" t="e">
        <f>IF($F9=0," ",((SUM(F35:F74)/COUNT(F35:F74))*100)/$F9)</f>
        <v>#DIV/0!</v>
      </c>
      <c r="G75" s="45" t="e">
        <f>IF(F10=0," ",((SUM(G35:G74)/COUNT(G35:G74))*100)/F10)</f>
        <v>#DIV/0!</v>
      </c>
      <c r="H75" s="45" t="e">
        <f>IF(F11=0," ",((SUM(H35:H74)/COUNT(H35:H74))*100)/F11)</f>
        <v>#DIV/0!</v>
      </c>
      <c r="I75" s="45" t="e">
        <f>IF(F12=0," ",((SUM(I35:I74)/COUNT(I35:I74))*100)/F12)</f>
        <v>#DIV/0!</v>
      </c>
      <c r="J75" s="45" t="e">
        <f>IF(F13=0," ",((SUM(J35:J74)/COUNT(J35:J74))*100)/F13)</f>
        <v>#DIV/0!</v>
      </c>
      <c r="K75" s="45" t="e">
        <f>IF(F14=0," ",((SUM(K35:K74)/COUNT(K35:K74))*100)/F14)</f>
        <v>#DIV/0!</v>
      </c>
      <c r="L75" s="45" t="e">
        <f>IF(F15=0," ",((SUM(L35:L74)/COUNT(L35:L74))*100)/F15)</f>
        <v>#DIV/0!</v>
      </c>
      <c r="M75" s="45" t="e">
        <f>IF(F16=0," ",((SUM(M35:M74)/COUNT(M35:M74))*100)/F16)</f>
        <v>#DIV/0!</v>
      </c>
      <c r="N75" s="45" t="e">
        <f>IF(F17=0," ",((SUM(N35:N74)/COUNT(N35:N74))*100)/F17)</f>
        <v>#DIV/0!</v>
      </c>
      <c r="O75" s="45" t="e">
        <f>IF(F18=0," ",((SUM(O35:O74)/COUNT(O35:O74))*100)/F18)</f>
        <v>#DIV/0!</v>
      </c>
      <c r="P75" s="44" t="e">
        <f>IF(F19=0," ",((SUM(P35:P74)/COUNT(P35:P74))*100)/F19)</f>
        <v>#DIV/0!</v>
      </c>
      <c r="Q75" s="44" t="e">
        <f>IF(F20=0," ",((SUM(Q35:Q74)/COUNT(Q35:Q74))*100)/F20)</f>
        <v>#DIV/0!</v>
      </c>
      <c r="R75" s="44" t="e">
        <f>IF(F21=0," ",((SUM(R35:R74)/COUNT(R35:R74))*100)/F21)</f>
        <v>#DIV/0!</v>
      </c>
      <c r="S75" s="44" t="e">
        <f>IF(F22=0," ",((SUM(S35:S74)/COUNT(S35:S74))*100)/F22)</f>
        <v>#DIV/0!</v>
      </c>
      <c r="T75" s="44" t="e">
        <f>IF(F23=0," ",((SUM(T35:T74)/COUNT(T35:T74))*100)/F23)</f>
        <v>#DIV/0!</v>
      </c>
      <c r="U75" s="44" t="e">
        <f>IF(F24=0," ",((SUM(U35:U74)/COUNT(U35:U74))*100)/F24)</f>
        <v>#DIV/0!</v>
      </c>
      <c r="V75" s="44" t="e">
        <f>IF(F25=0," ",((SUM(V35:V74)/COUNT(V35:V74))*100)/F25)</f>
        <v>#DIV/0!</v>
      </c>
      <c r="W75" s="44" t="e">
        <f>IF(F26=0," ",((SUM(W35:W74)/COUNT(W35:W74))*100)/F26)</f>
        <v>#DIV/0!</v>
      </c>
      <c r="X75" s="44" t="e">
        <f>IF(F27=0," ",((SUM(X35:X74)/COUNT(X35:X74))*100)/F27)</f>
        <v>#DIV/0!</v>
      </c>
      <c r="Y75" s="44" t="e">
        <f>IF(F28=0," ",((SUM(Y35:Y74)/COUNT(Y35:Y74))*100)/F28)</f>
        <v>#DIV/0!</v>
      </c>
      <c r="Z75" s="46"/>
      <c r="AA75" s="46"/>
    </row>
    <row r="76" ht="12.75"/>
    <row r="77" spans="23:27" ht="12.75">
      <c r="W77" s="230">
        <f>AnaSayfa!H26</f>
        <v>0</v>
      </c>
      <c r="X77" s="230"/>
      <c r="Y77" s="230"/>
      <c r="Z77" s="230"/>
      <c r="AA77" s="230"/>
    </row>
    <row r="78" spans="1:31" s="12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7"/>
      <c r="W78" s="11"/>
      <c r="X78" s="11"/>
      <c r="Y78" s="11"/>
      <c r="Z78" s="11"/>
      <c r="AA78" s="11"/>
      <c r="AB78" s="47"/>
      <c r="AD78" s="13"/>
      <c r="AE78" s="13"/>
    </row>
    <row r="79" spans="1:31" s="1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8"/>
      <c r="W79" s="218" t="str">
        <f>AnaSayfa!H5</f>
        <v>ZAFER TEPELİ</v>
      </c>
      <c r="X79" s="218"/>
      <c r="Y79" s="218"/>
      <c r="Z79" s="218"/>
      <c r="AA79" s="218"/>
      <c r="AB79" s="48"/>
      <c r="AD79" s="13"/>
      <c r="AE79" s="13"/>
    </row>
    <row r="80" spans="1:31" s="12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8"/>
      <c r="W80" s="218" t="s">
        <v>37</v>
      </c>
      <c r="X80" s="218"/>
      <c r="Y80" s="218"/>
      <c r="Z80" s="218"/>
      <c r="AA80" s="218"/>
      <c r="AB80" s="48"/>
      <c r="AD80" s="13"/>
      <c r="AE80" s="13"/>
    </row>
    <row r="81" spans="1:31" s="12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D81" s="13"/>
      <c r="AE81" s="13"/>
    </row>
    <row r="82" spans="1:31" s="12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3"/>
      <c r="AE82" s="13"/>
    </row>
    <row r="83" spans="1:31" s="1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D83" s="13"/>
      <c r="AE83" s="13"/>
    </row>
    <row r="84" spans="1:31" s="1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D84" s="13"/>
      <c r="AE84" s="13"/>
    </row>
    <row r="85" spans="1:31" s="1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D85" s="13"/>
      <c r="AE85" s="13"/>
    </row>
    <row r="86" spans="1:31" s="12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3"/>
      <c r="AE86" s="13"/>
    </row>
    <row r="87" spans="1:31" s="12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D87" s="13"/>
      <c r="AE87" s="13"/>
    </row>
    <row r="88" spans="1:31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D88" s="13"/>
      <c r="AE88" s="13"/>
    </row>
    <row r="89" spans="1:31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D89" s="13"/>
      <c r="AE89" s="13"/>
    </row>
    <row r="90" spans="1:31" s="12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D90" s="13"/>
      <c r="AE90" s="13"/>
    </row>
    <row r="91" spans="1:31" s="12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D91" s="13"/>
      <c r="AE91" s="13"/>
    </row>
    <row r="92" spans="1:31" s="1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D92" s="13"/>
      <c r="AE92" s="13"/>
    </row>
    <row r="93" ht="12.75" customHeight="1"/>
    <row r="94" ht="12.75" customHeight="1"/>
    <row r="95" ht="12.75" customHeight="1"/>
    <row r="96" ht="12.75" customHeight="1"/>
    <row r="97" ht="12.75" customHeight="1"/>
  </sheetData>
  <sheetProtection password="CA79" sheet="1" selectLockedCells="1"/>
  <mergeCells count="76">
    <mergeCell ref="E4:F4"/>
    <mergeCell ref="R5:X5"/>
    <mergeCell ref="E5:F5"/>
    <mergeCell ref="G5:H5"/>
    <mergeCell ref="I5:P5"/>
    <mergeCell ref="AC2:AE2"/>
    <mergeCell ref="C3:D3"/>
    <mergeCell ref="E3:P3"/>
    <mergeCell ref="R3:AA4"/>
    <mergeCell ref="AC3:AE3"/>
    <mergeCell ref="C4:D4"/>
    <mergeCell ref="H9:N9"/>
    <mergeCell ref="G4:H4"/>
    <mergeCell ref="I4:P4"/>
    <mergeCell ref="C2:AA2"/>
    <mergeCell ref="AC5:AE7"/>
    <mergeCell ref="C6:D6"/>
    <mergeCell ref="E6:F6"/>
    <mergeCell ref="G6:H6"/>
    <mergeCell ref="I6:P6"/>
    <mergeCell ref="R6:AA6"/>
    <mergeCell ref="H14:P14"/>
    <mergeCell ref="Y5:Z5"/>
    <mergeCell ref="R7:AA10"/>
    <mergeCell ref="C5:D5"/>
    <mergeCell ref="C8:E8"/>
    <mergeCell ref="H8:P8"/>
    <mergeCell ref="D9:E9"/>
    <mergeCell ref="D10:E10"/>
    <mergeCell ref="H10:N10"/>
    <mergeCell ref="O10:P10"/>
    <mergeCell ref="O11:P11"/>
    <mergeCell ref="O9:P9"/>
    <mergeCell ref="R11:AA14"/>
    <mergeCell ref="D12:E12"/>
    <mergeCell ref="H12:N12"/>
    <mergeCell ref="O12:P12"/>
    <mergeCell ref="D13:E13"/>
    <mergeCell ref="H13:N13"/>
    <mergeCell ref="O13:P13"/>
    <mergeCell ref="D14:E14"/>
    <mergeCell ref="D15:E15"/>
    <mergeCell ref="H15:N15"/>
    <mergeCell ref="O15:P15"/>
    <mergeCell ref="X15:AA15"/>
    <mergeCell ref="H18:AA18"/>
    <mergeCell ref="D11:E11"/>
    <mergeCell ref="D16:E16"/>
    <mergeCell ref="H16:N16"/>
    <mergeCell ref="O16:P16"/>
    <mergeCell ref="H11:N11"/>
    <mergeCell ref="D20:E20"/>
    <mergeCell ref="D21:E21"/>
    <mergeCell ref="D26:E26"/>
    <mergeCell ref="D27:E27"/>
    <mergeCell ref="D28:E28"/>
    <mergeCell ref="X16:AA16"/>
    <mergeCell ref="C29:E29"/>
    <mergeCell ref="C31:E31"/>
    <mergeCell ref="F31:Y31"/>
    <mergeCell ref="D17:E17"/>
    <mergeCell ref="D18:E18"/>
    <mergeCell ref="D22:E22"/>
    <mergeCell ref="D23:E23"/>
    <mergeCell ref="D24:E24"/>
    <mergeCell ref="D25:E25"/>
    <mergeCell ref="D19:E19"/>
    <mergeCell ref="C75:E75"/>
    <mergeCell ref="W77:AA77"/>
    <mergeCell ref="W79:AA79"/>
    <mergeCell ref="W80:AA80"/>
    <mergeCell ref="Z31:Z32"/>
    <mergeCell ref="AA31:AA32"/>
    <mergeCell ref="C32:C34"/>
    <mergeCell ref="D32:D34"/>
    <mergeCell ref="E32:E34"/>
  </mergeCells>
  <conditionalFormatting sqref="F75:O75">
    <cfRule type="cellIs" priority="4" dxfId="7" operator="lessThan" stopIfTrue="1">
      <formula>50</formula>
    </cfRule>
  </conditionalFormatting>
  <conditionalFormatting sqref="F75:Y75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A35:AA74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AE92"/>
  <sheetViews>
    <sheetView zoomScalePageLayoutView="0" workbookViewId="0" topLeftCell="A1">
      <selection activeCell="F35" sqref="F35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25" width="5.75390625" style="11" customWidth="1"/>
    <col min="26" max="26" width="5.625" style="11" customWidth="1"/>
    <col min="27" max="27" width="10.25390625" style="11" customWidth="1"/>
    <col min="28" max="28" width="8.375" style="11" customWidth="1"/>
    <col min="29" max="29" width="23.375" style="12" hidden="1" customWidth="1"/>
    <col min="30" max="30" width="9.125" style="13" hidden="1" customWidth="1"/>
    <col min="31" max="31" width="25.00390625" style="13" hidden="1" customWidth="1"/>
    <col min="32" max="33" width="0" style="11" hidden="1" customWidth="1"/>
    <col min="34" max="34" width="23.375" style="11" hidden="1" customWidth="1"/>
    <col min="35" max="35" width="9.125" style="11" hidden="1" customWidth="1"/>
    <col min="36" max="36" width="25.00390625" style="11" hidden="1" customWidth="1"/>
    <col min="37" max="16384" width="9.125" style="11" hidden="1" customWidth="1"/>
  </cols>
  <sheetData>
    <row r="1" ht="9" customHeight="1"/>
    <row r="2" spans="3:31" ht="30" customHeight="1" thickBot="1"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4"/>
      <c r="AC2" s="170"/>
      <c r="AD2" s="170"/>
      <c r="AE2" s="170"/>
    </row>
    <row r="3" spans="2:31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256" t="s">
        <v>54</v>
      </c>
      <c r="S3" s="257"/>
      <c r="T3" s="257"/>
      <c r="U3" s="257"/>
      <c r="V3" s="257"/>
      <c r="W3" s="257"/>
      <c r="X3" s="257"/>
      <c r="Y3" s="257"/>
      <c r="Z3" s="257"/>
      <c r="AA3" s="258"/>
      <c r="AB3" s="14"/>
      <c r="AC3" s="171"/>
      <c r="AD3" s="170"/>
      <c r="AE3" s="170"/>
    </row>
    <row r="4" spans="2:27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259"/>
      <c r="S4" s="260"/>
      <c r="T4" s="260"/>
      <c r="U4" s="260"/>
      <c r="V4" s="260"/>
      <c r="W4" s="260"/>
      <c r="X4" s="260"/>
      <c r="Y4" s="260"/>
      <c r="Z4" s="260"/>
      <c r="AA4" s="261"/>
    </row>
    <row r="5" spans="2:31" ht="15" customHeight="1">
      <c r="B5" s="15"/>
      <c r="C5" s="164" t="s">
        <v>14</v>
      </c>
      <c r="D5" s="165"/>
      <c r="E5" s="166" t="s">
        <v>62</v>
      </c>
      <c r="F5" s="166"/>
      <c r="G5" s="181" t="s">
        <v>59</v>
      </c>
      <c r="H5" s="181"/>
      <c r="I5" s="166" t="s">
        <v>58</v>
      </c>
      <c r="J5" s="166"/>
      <c r="K5" s="166"/>
      <c r="L5" s="166"/>
      <c r="M5" s="166"/>
      <c r="N5" s="166"/>
      <c r="O5" s="166"/>
      <c r="P5" s="183"/>
      <c r="Q5" s="16"/>
      <c r="R5" s="162" t="str">
        <f>AnaSayfa!H29&amp;"'de Performans başarı yüzdesi"</f>
        <v>'de Performans başarı yüzdesi</v>
      </c>
      <c r="S5" s="163"/>
      <c r="T5" s="163"/>
      <c r="U5" s="163"/>
      <c r="V5" s="163"/>
      <c r="W5" s="163"/>
      <c r="X5" s="163"/>
      <c r="Y5" s="203" t="e">
        <f>O16</f>
        <v>#DIV/0!</v>
      </c>
      <c r="Z5" s="203"/>
      <c r="AA5" s="18" t="s">
        <v>18</v>
      </c>
      <c r="AC5" s="193" t="s">
        <v>29</v>
      </c>
      <c r="AD5" s="193"/>
      <c r="AE5" s="193"/>
    </row>
    <row r="6" spans="2:31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7"/>
      <c r="AC6" s="193"/>
      <c r="AD6" s="193"/>
      <c r="AE6" s="193"/>
    </row>
    <row r="7" spans="3:31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CONCATENATE(AE9,AE10,AE11,AE12,AE13,AE14,AE15,AE16,AE17,AE18,AE19,AE20,AE21,AE23,AE24,AE25,AE26,#REF!,#REF!,#REF!,#REF!,#REF!,AE27,AE28)</f>
        <v>#DIV/0!</v>
      </c>
      <c r="S7" s="195"/>
      <c r="T7" s="195"/>
      <c r="U7" s="195"/>
      <c r="V7" s="195"/>
      <c r="W7" s="195"/>
      <c r="X7" s="195"/>
      <c r="Y7" s="195"/>
      <c r="Z7" s="195"/>
      <c r="AA7" s="196"/>
      <c r="AC7" s="193"/>
      <c r="AD7" s="193"/>
      <c r="AE7" s="193"/>
    </row>
    <row r="8" spans="3:27" ht="21" customHeight="1">
      <c r="C8" s="251" t="s">
        <v>56</v>
      </c>
      <c r="D8" s="252"/>
      <c r="E8" s="252"/>
      <c r="F8" s="53" t="s">
        <v>16</v>
      </c>
      <c r="G8" s="17"/>
      <c r="H8" s="253" t="s">
        <v>57</v>
      </c>
      <c r="I8" s="254"/>
      <c r="J8" s="254"/>
      <c r="K8" s="254"/>
      <c r="L8" s="254"/>
      <c r="M8" s="254"/>
      <c r="N8" s="254"/>
      <c r="O8" s="254"/>
      <c r="P8" s="255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6"/>
    </row>
    <row r="9" spans="3:31" ht="19.5" customHeight="1">
      <c r="C9" s="21">
        <v>1</v>
      </c>
      <c r="D9" s="235" t="s">
        <v>97</v>
      </c>
      <c r="E9" s="236"/>
      <c r="F9" s="2">
        <v>5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COUNTIF(AA35:AA74,"GEÇMEZ")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6"/>
      <c r="AC9" s="22" t="str">
        <f aca="true" t="shared" si="0" ref="AC9:AC28">IF(D9=0,"",D9)</f>
        <v>Bilgi kaynaklarına nasıl ulaşacağını bilir.</v>
      </c>
      <c r="AD9" s="23" t="e">
        <f>F75</f>
        <v>#DIV/0!</v>
      </c>
      <c r="AE9" s="13" t="e">
        <f>IF(AD9&lt;50,"    * "&amp;AC9,"")</f>
        <v>#DIV/0!</v>
      </c>
    </row>
    <row r="10" spans="3:31" ht="19.5" customHeight="1">
      <c r="C10" s="21">
        <v>2</v>
      </c>
      <c r="D10" s="235" t="s">
        <v>98</v>
      </c>
      <c r="E10" s="236"/>
      <c r="F10" s="2">
        <v>5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COUNTIF(AA35:AA74,"GEÇER")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6"/>
      <c r="AC10" s="22" t="str">
        <f t="shared" si="0"/>
        <v>Ulaştığı kaynaklardan etkin biçimde yararlanır.</v>
      </c>
      <c r="AD10" s="23" t="e">
        <f>G75</f>
        <v>#DIV/0!</v>
      </c>
      <c r="AE10" s="13" t="e">
        <f aca="true" t="shared" si="1" ref="AE10:AE28">IF(AD10&lt;50,"    * "&amp;AC10,"")</f>
        <v>#DIV/0!</v>
      </c>
    </row>
    <row r="11" spans="3:31" ht="19.5" customHeight="1">
      <c r="C11" s="21">
        <v>3</v>
      </c>
      <c r="D11" s="235" t="s">
        <v>99</v>
      </c>
      <c r="E11" s="236"/>
      <c r="F11" s="2">
        <v>5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COUNTIF(AA35:AA74,"ORTA")</f>
        <v>0</v>
      </c>
      <c r="P11" s="187"/>
      <c r="Q11" s="20"/>
      <c r="R11" s="197" t="s">
        <v>55</v>
      </c>
      <c r="S11" s="198"/>
      <c r="T11" s="198"/>
      <c r="U11" s="198"/>
      <c r="V11" s="198"/>
      <c r="W11" s="198"/>
      <c r="X11" s="198"/>
      <c r="Y11" s="198"/>
      <c r="Z11" s="198"/>
      <c r="AA11" s="199"/>
      <c r="AC11" s="22" t="str">
        <f t="shared" si="0"/>
        <v>Derse değişik yardımcı kaynaklarla gelir.</v>
      </c>
      <c r="AD11" s="23" t="e">
        <f>H75</f>
        <v>#DIV/0!</v>
      </c>
      <c r="AE11" s="13" t="e">
        <f t="shared" si="1"/>
        <v>#DIV/0!</v>
      </c>
    </row>
    <row r="12" spans="3:31" ht="19.5" customHeight="1">
      <c r="C12" s="21">
        <v>4</v>
      </c>
      <c r="D12" s="235" t="s">
        <v>100</v>
      </c>
      <c r="E12" s="236"/>
      <c r="F12" s="2">
        <v>5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COUNTIF(AA35:AA74,"İYİ")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9"/>
      <c r="AC12" s="22" t="str">
        <f t="shared" si="0"/>
        <v>Derse gerekli hazırlıklar yaparak gelir.</v>
      </c>
      <c r="AD12" s="23" t="e">
        <f>I75</f>
        <v>#DIV/0!</v>
      </c>
      <c r="AE12" s="13" t="e">
        <f t="shared" si="1"/>
        <v>#DIV/0!</v>
      </c>
    </row>
    <row r="13" spans="3:31" ht="19.5" customHeight="1">
      <c r="C13" s="21">
        <v>5</v>
      </c>
      <c r="D13" s="235" t="s">
        <v>101</v>
      </c>
      <c r="E13" s="236"/>
      <c r="F13" s="2">
        <v>5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COUNTIF(AA35:AA74,"PEKİYİ")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9"/>
      <c r="AC13" s="22" t="str">
        <f t="shared" si="0"/>
        <v>Ders araç gereçlerini özenli kullanır.</v>
      </c>
      <c r="AD13" s="23" t="e">
        <f>J75</f>
        <v>#DIV/0!</v>
      </c>
      <c r="AE13" s="13" t="e">
        <f t="shared" si="1"/>
        <v>#DIV/0!</v>
      </c>
    </row>
    <row r="14" spans="3:31" ht="19.5" customHeight="1">
      <c r="C14" s="21">
        <v>6</v>
      </c>
      <c r="D14" s="235" t="s">
        <v>116</v>
      </c>
      <c r="E14" s="236"/>
      <c r="F14" s="2">
        <v>5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9"/>
      <c r="AC14" s="22" t="str">
        <f t="shared" si="0"/>
        <v>Aldığı ödevleri zamanında teslim eder.</v>
      </c>
      <c r="AD14" s="23" t="e">
        <f>K75</f>
        <v>#DIV/0!</v>
      </c>
      <c r="AE14" s="13" t="e">
        <f t="shared" si="1"/>
        <v>#DIV/0!</v>
      </c>
    </row>
    <row r="15" spans="3:31" ht="17.25" customHeight="1">
      <c r="C15" s="21">
        <v>7</v>
      </c>
      <c r="D15" s="235" t="s">
        <v>102</v>
      </c>
      <c r="E15" s="236"/>
      <c r="F15" s="2">
        <v>5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IF(COUNT(Z35:Z74)=0," ",SUM(Z35:Z74)/COUNT(Z35:Z74))</f>
        <v> </v>
      </c>
      <c r="P15" s="214"/>
      <c r="Q15" s="24"/>
      <c r="R15" s="25"/>
      <c r="S15" s="26"/>
      <c r="T15" s="26"/>
      <c r="U15" s="26"/>
      <c r="V15" s="26"/>
      <c r="W15" s="26"/>
      <c r="X15" s="219">
        <f>AnaSayfa!H9</f>
        <v>0</v>
      </c>
      <c r="Y15" s="219"/>
      <c r="Z15" s="219"/>
      <c r="AA15" s="220"/>
      <c r="AC15" s="22" t="str">
        <f t="shared" si="0"/>
        <v>Konu ile ilgili görüşlerini çekinmeden ifade eder.</v>
      </c>
      <c r="AD15" s="23" t="e">
        <f>L75</f>
        <v>#DIV/0!</v>
      </c>
      <c r="AE15" s="13" t="e">
        <f t="shared" si="1"/>
        <v>#DIV/0!</v>
      </c>
    </row>
    <row r="16" spans="3:31" ht="19.5" customHeight="1" thickBot="1">
      <c r="C16" s="21">
        <v>8</v>
      </c>
      <c r="D16" s="235" t="s">
        <v>103</v>
      </c>
      <c r="E16" s="236"/>
      <c r="F16" s="2">
        <v>5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21">
        <f>AnaSayfa!H10</f>
        <v>0</v>
      </c>
      <c r="Y16" s="221"/>
      <c r="Z16" s="221"/>
      <c r="AA16" s="222"/>
      <c r="AC16" s="22" t="str">
        <f t="shared" si="0"/>
        <v>Görüşü sorulduğunda söyler.</v>
      </c>
      <c r="AD16" s="23" t="e">
        <f>M75</f>
        <v>#DIV/0!</v>
      </c>
      <c r="AE16" s="13" t="e">
        <f t="shared" si="1"/>
        <v>#DIV/0!</v>
      </c>
    </row>
    <row r="17" spans="3:31" ht="19.5" customHeight="1" thickBot="1">
      <c r="C17" s="21">
        <v>9</v>
      </c>
      <c r="D17" s="235" t="s">
        <v>104</v>
      </c>
      <c r="E17" s="236"/>
      <c r="F17" s="2">
        <v>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/>
      <c r="AC17" s="22" t="str">
        <f t="shared" si="0"/>
        <v>Dersi geliştirtici ve düşündürücü sorular sorar.</v>
      </c>
      <c r="AD17" s="23" t="e">
        <f>N75</f>
        <v>#DIV/0!</v>
      </c>
      <c r="AE17" s="13" t="e">
        <f t="shared" si="1"/>
        <v>#DIV/0!</v>
      </c>
    </row>
    <row r="18" spans="3:31" ht="19.5" customHeight="1">
      <c r="C18" s="21">
        <v>10</v>
      </c>
      <c r="D18" s="235" t="s">
        <v>105</v>
      </c>
      <c r="E18" s="236"/>
      <c r="F18" s="2">
        <v>5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C18" s="22" t="str">
        <f t="shared" si="0"/>
        <v>Özgün görüşler ve örneklerle derse katılır.</v>
      </c>
      <c r="AD18" s="23" t="e">
        <f>O75</f>
        <v>#DIV/0!</v>
      </c>
      <c r="AE18" s="13" t="e">
        <f t="shared" si="1"/>
        <v>#DIV/0!</v>
      </c>
    </row>
    <row r="19" spans="3:31" ht="19.5" customHeight="1">
      <c r="C19" s="21">
        <v>11</v>
      </c>
      <c r="D19" s="235" t="s">
        <v>106</v>
      </c>
      <c r="E19" s="236"/>
      <c r="F19" s="2">
        <v>5</v>
      </c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C19" s="22" t="str">
        <f t="shared" si="0"/>
        <v>Kendisine verilen kaynaklarla yetinmeyip farklı kaynakları araştırır.</v>
      </c>
      <c r="AD19" s="23" t="e">
        <f>P75</f>
        <v>#DIV/0!</v>
      </c>
      <c r="AE19" s="13" t="e">
        <f t="shared" si="1"/>
        <v>#DIV/0!</v>
      </c>
    </row>
    <row r="20" spans="3:31" ht="19.5" customHeight="1">
      <c r="C20" s="21">
        <v>12</v>
      </c>
      <c r="D20" s="235" t="s">
        <v>107</v>
      </c>
      <c r="E20" s="236"/>
      <c r="F20" s="2">
        <v>5</v>
      </c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C20" s="22" t="str">
        <f t="shared" si="0"/>
        <v>İnceleme ve araştırma ödevlerini özenerek yapar.</v>
      </c>
      <c r="AD20" s="23" t="e">
        <f>Q75</f>
        <v>#DIV/0!</v>
      </c>
      <c r="AE20" s="13" t="e">
        <f t="shared" si="1"/>
        <v>#DIV/0!</v>
      </c>
    </row>
    <row r="21" spans="3:31" ht="19.5" customHeight="1">
      <c r="C21" s="21">
        <v>13</v>
      </c>
      <c r="D21" s="235" t="s">
        <v>108</v>
      </c>
      <c r="E21" s="236"/>
      <c r="F21" s="2">
        <v>5</v>
      </c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C21" s="22" t="str">
        <f t="shared" si="0"/>
        <v>Gözlemlerini dikkatli bir şekilde yapar.</v>
      </c>
      <c r="AD21" s="23" t="e">
        <f>R75</f>
        <v>#DIV/0!</v>
      </c>
      <c r="AE21" s="13" t="e">
        <f t="shared" si="1"/>
        <v>#DIV/0!</v>
      </c>
    </row>
    <row r="22" spans="3:31" ht="19.5" customHeight="1">
      <c r="C22" s="21">
        <v>14</v>
      </c>
      <c r="D22" s="235" t="s">
        <v>109</v>
      </c>
      <c r="E22" s="236"/>
      <c r="F22" s="2">
        <v>5</v>
      </c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22" t="str">
        <f t="shared" si="0"/>
        <v>Gözlemleri sonucunda mantıksal çıkarımlarda bulunur.</v>
      </c>
      <c r="AD22" s="23" t="e">
        <f>S75</f>
        <v>#DIV/0!</v>
      </c>
      <c r="AE22" s="13" t="e">
        <f t="shared" si="1"/>
        <v>#DIV/0!</v>
      </c>
    </row>
    <row r="23" spans="3:31" ht="19.5" customHeight="1">
      <c r="C23" s="21">
        <v>15</v>
      </c>
      <c r="D23" s="235" t="s">
        <v>110</v>
      </c>
      <c r="E23" s="236"/>
      <c r="F23" s="2">
        <v>5</v>
      </c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C23" s="22" t="str">
        <f t="shared" si="0"/>
        <v>Araştırma ve inceleme sonucunda genellemelere ulaşır.</v>
      </c>
      <c r="AD23" s="23" t="e">
        <f>T75</f>
        <v>#DIV/0!</v>
      </c>
      <c r="AE23" s="13" t="e">
        <f t="shared" si="1"/>
        <v>#DIV/0!</v>
      </c>
    </row>
    <row r="24" spans="3:31" ht="19.5" customHeight="1">
      <c r="C24" s="21">
        <v>16</v>
      </c>
      <c r="D24" s="235" t="s">
        <v>111</v>
      </c>
      <c r="E24" s="236"/>
      <c r="F24" s="2">
        <v>5</v>
      </c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2" t="str">
        <f t="shared" si="0"/>
        <v>Bilinenlerden yararlanarak bilinmeyenleri kestirir.</v>
      </c>
      <c r="AD24" s="23" t="e">
        <f>U75</f>
        <v>#DIV/0!</v>
      </c>
      <c r="AE24" s="13" t="e">
        <f t="shared" si="1"/>
        <v>#DIV/0!</v>
      </c>
    </row>
    <row r="25" spans="3:31" ht="19.5" customHeight="1">
      <c r="C25" s="21">
        <v>17</v>
      </c>
      <c r="D25" s="235" t="s">
        <v>112</v>
      </c>
      <c r="E25" s="236"/>
      <c r="F25" s="2">
        <v>5</v>
      </c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C25" s="22" t="str">
        <f t="shared" si="0"/>
        <v>Verileri çizelgelere ve verilere dönüştürür.</v>
      </c>
      <c r="AD25" s="23" t="e">
        <f>#REF!</f>
        <v>#REF!</v>
      </c>
      <c r="AE25" s="13" t="e">
        <f t="shared" si="1"/>
        <v>#REF!</v>
      </c>
    </row>
    <row r="26" spans="3:31" ht="19.5" customHeight="1">
      <c r="C26" s="21">
        <v>18</v>
      </c>
      <c r="D26" s="235" t="s">
        <v>113</v>
      </c>
      <c r="E26" s="236"/>
      <c r="F26" s="2">
        <v>5</v>
      </c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C26" s="22" t="str">
        <f t="shared" si="0"/>
        <v>Yönteme uygun araştırma yapar.</v>
      </c>
      <c r="AD26" s="23" t="e">
        <f>#REF!</f>
        <v>#REF!</v>
      </c>
      <c r="AE26" s="13" t="e">
        <f t="shared" si="1"/>
        <v>#REF!</v>
      </c>
    </row>
    <row r="27" spans="3:31" ht="19.5" customHeight="1">
      <c r="C27" s="21">
        <v>19</v>
      </c>
      <c r="D27" s="235" t="s">
        <v>114</v>
      </c>
      <c r="E27" s="236"/>
      <c r="F27" s="2">
        <v>5</v>
      </c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C27" s="22" t="str">
        <f t="shared" si="0"/>
        <v>Araştırma sonuçlarını doğru yorumlar.</v>
      </c>
      <c r="AD27" s="23" t="e">
        <f>X75</f>
        <v>#DIV/0!</v>
      </c>
      <c r="AE27" s="13" t="e">
        <f t="shared" si="1"/>
        <v>#DIV/0!</v>
      </c>
    </row>
    <row r="28" spans="3:31" ht="19.5" customHeight="1">
      <c r="C28" s="21">
        <v>20</v>
      </c>
      <c r="D28" s="235" t="s">
        <v>115</v>
      </c>
      <c r="E28" s="236"/>
      <c r="F28" s="2">
        <v>5</v>
      </c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C28" s="22" t="str">
        <f t="shared" si="0"/>
        <v>Araştırma sonuçlarını sunar.</v>
      </c>
      <c r="AD28" s="23" t="e">
        <f>Y75</f>
        <v>#DIV/0!</v>
      </c>
      <c r="AE28" s="13" t="e">
        <f t="shared" si="1"/>
        <v>#DIV/0!</v>
      </c>
    </row>
    <row r="29" spans="3:30" ht="19.5" customHeight="1" thickBot="1">
      <c r="C29" s="208" t="s">
        <v>8</v>
      </c>
      <c r="D29" s="209"/>
      <c r="E29" s="210"/>
      <c r="F29" s="32">
        <f>SUM(F9:F28)</f>
        <v>100</v>
      </c>
      <c r="G29" s="16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C29" s="22"/>
      <c r="AD29" s="23"/>
    </row>
    <row r="30" spans="3:30" ht="27" customHeight="1" thickBot="1"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C30" s="22"/>
      <c r="AD30" s="23"/>
    </row>
    <row r="31" spans="3:30" ht="24.75" customHeight="1">
      <c r="C31" s="247" t="s">
        <v>0</v>
      </c>
      <c r="D31" s="237"/>
      <c r="E31" s="237"/>
      <c r="F31" s="237" t="s">
        <v>61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 t="s">
        <v>6</v>
      </c>
      <c r="AA31" s="240" t="s">
        <v>2</v>
      </c>
      <c r="AC31" s="22"/>
      <c r="AD31" s="23"/>
    </row>
    <row r="32" spans="3:30" ht="126.75" customHeight="1">
      <c r="C32" s="248" t="s">
        <v>3</v>
      </c>
      <c r="D32" s="244" t="s">
        <v>4</v>
      </c>
      <c r="E32" s="244" t="s">
        <v>5</v>
      </c>
      <c r="F32" s="49" t="str">
        <f>IF($D9="","",$D9)</f>
        <v>Bilgi kaynaklarına nasıl ulaşacağını bilir.</v>
      </c>
      <c r="G32" s="49" t="str">
        <f>IF($D10="","",$D10)</f>
        <v>Ulaştığı kaynaklardan etkin biçimde yararlanır.</v>
      </c>
      <c r="H32" s="49" t="str">
        <f>IF($D11="","",$D11)</f>
        <v>Derse değişik yardımcı kaynaklarla gelir.</v>
      </c>
      <c r="I32" s="49" t="str">
        <f>IF($D12="","",$D12)</f>
        <v>Derse gerekli hazırlıklar yaparak gelir.</v>
      </c>
      <c r="J32" s="49" t="str">
        <f>IF($D13="","",$D13)</f>
        <v>Ders araç gereçlerini özenli kullanır.</v>
      </c>
      <c r="K32" s="49" t="str">
        <f>IF($D14="","",$D14)</f>
        <v>Aldığı ödevleri zamanında teslim eder.</v>
      </c>
      <c r="L32" s="49" t="str">
        <f>IF($D15="","",$D15)</f>
        <v>Konu ile ilgili görüşlerini çekinmeden ifade eder.</v>
      </c>
      <c r="M32" s="49" t="str">
        <f>IF($D16="","",$D16)</f>
        <v>Görüşü sorulduğunda söyler.</v>
      </c>
      <c r="N32" s="49" t="str">
        <f>IF($D17="","",$D17)</f>
        <v>Dersi geliştirtici ve düşündürücü sorular sorar.</v>
      </c>
      <c r="O32" s="49" t="str">
        <f>IF($D18="","",$D18)</f>
        <v>Özgün görüşler ve örneklerle derse katılır.</v>
      </c>
      <c r="P32" s="49" t="str">
        <f>IF($D19="","",$D19)</f>
        <v>Kendisine verilen kaynaklarla yetinmeyip farklı kaynakları araştırır.</v>
      </c>
      <c r="Q32" s="49" t="str">
        <f>IF($D20="","",$D20)</f>
        <v>İnceleme ve araştırma ödevlerini özenerek yapar.</v>
      </c>
      <c r="R32" s="49" t="str">
        <f>IF($D21="","",$D21)</f>
        <v>Gözlemlerini dikkatli bir şekilde yapar.</v>
      </c>
      <c r="S32" s="49" t="str">
        <f>IF($D22="","",$D22)</f>
        <v>Gözlemleri sonucunda mantıksal çıkarımlarda bulunur.</v>
      </c>
      <c r="T32" s="49" t="str">
        <f>IF($D23="","",$D23)</f>
        <v>Araştırma ve inceleme sonucunda genellemelere ulaşır.</v>
      </c>
      <c r="U32" s="49" t="str">
        <f>IF($D24="","",$D24)</f>
        <v>Bilinenlerden yararlanarak bilinmeyenleri kestirir.</v>
      </c>
      <c r="V32" s="49" t="str">
        <f>IF($D25="","",$D25)</f>
        <v>Verileri çizelgelere ve verilere dönüştürür.</v>
      </c>
      <c r="W32" s="49" t="str">
        <f>IF($D26="","",$D26)</f>
        <v>Yönteme uygun araştırma yapar.</v>
      </c>
      <c r="X32" s="49" t="str">
        <f>IF($D27="","",$D27)</f>
        <v>Araştırma sonuçlarını doğru yorumlar.</v>
      </c>
      <c r="Y32" s="49" t="str">
        <f>IF($D28="","",$D28)</f>
        <v>Araştırma sonuçlarını sunar.</v>
      </c>
      <c r="Z32" s="239"/>
      <c r="AA32" s="241"/>
      <c r="AC32" s="22"/>
      <c r="AD32" s="23"/>
    </row>
    <row r="33" spans="3:30" ht="20.25" customHeight="1">
      <c r="C33" s="249"/>
      <c r="D33" s="245"/>
      <c r="E33" s="245"/>
      <c r="F33" s="50">
        <f>IF($C9="","",$C9)</f>
        <v>1</v>
      </c>
      <c r="G33" s="50">
        <f>IF($C10="","",$C10)</f>
        <v>2</v>
      </c>
      <c r="H33" s="50">
        <f>IF($C11="","",$C11)</f>
        <v>3</v>
      </c>
      <c r="I33" s="50">
        <f>IF($C12="","",$C12)</f>
        <v>4</v>
      </c>
      <c r="J33" s="50">
        <f>IF($C13="","",$C13)</f>
        <v>5</v>
      </c>
      <c r="K33" s="50">
        <f>IF($C14="","",$C14)</f>
        <v>6</v>
      </c>
      <c r="L33" s="50">
        <f>IF($C15="","",$C15)</f>
        <v>7</v>
      </c>
      <c r="M33" s="50">
        <f>IF($C16="","",$C16)</f>
        <v>8</v>
      </c>
      <c r="N33" s="50">
        <f>IF($C17="","",$C17)</f>
        <v>9</v>
      </c>
      <c r="O33" s="50">
        <f>IF($C18="","",$C18)</f>
        <v>10</v>
      </c>
      <c r="P33" s="50">
        <f>IF($C19="","",$C19)</f>
        <v>11</v>
      </c>
      <c r="Q33" s="50">
        <f>IF($C20="","",$C20)</f>
        <v>12</v>
      </c>
      <c r="R33" s="50">
        <f>IF($C21="","",$C21)</f>
        <v>13</v>
      </c>
      <c r="S33" s="50">
        <f>IF($C22="","",$C22)</f>
        <v>14</v>
      </c>
      <c r="T33" s="50">
        <f>IF($C23="","",$C23)</f>
        <v>15</v>
      </c>
      <c r="U33" s="50">
        <f>IF($C24="","",$C24)</f>
        <v>16</v>
      </c>
      <c r="V33" s="50">
        <f>IF($C25="","",$C25)</f>
        <v>17</v>
      </c>
      <c r="W33" s="50">
        <f>IF($C26="","",$C26)</f>
        <v>18</v>
      </c>
      <c r="X33" s="50">
        <f>IF($C27="","",$C27)</f>
        <v>19</v>
      </c>
      <c r="Y33" s="50">
        <f>IF($C28="","",$C28)</f>
        <v>20</v>
      </c>
      <c r="Z33" s="51"/>
      <c r="AA33" s="52"/>
      <c r="AC33" s="22"/>
      <c r="AD33" s="23"/>
    </row>
    <row r="34" spans="3:30" ht="20.25" customHeight="1">
      <c r="C34" s="250"/>
      <c r="D34" s="246"/>
      <c r="E34" s="246"/>
      <c r="F34" s="50">
        <f>IF($F9="","",$F9)</f>
        <v>5</v>
      </c>
      <c r="G34" s="50">
        <f>IF($F10="","",$F10)</f>
        <v>5</v>
      </c>
      <c r="H34" s="50">
        <f>IF($F11="","",$F11)</f>
        <v>5</v>
      </c>
      <c r="I34" s="50">
        <f>IF($F12="","",$F12)</f>
        <v>5</v>
      </c>
      <c r="J34" s="50">
        <f>IF($F13="","",$F13)</f>
        <v>5</v>
      </c>
      <c r="K34" s="50">
        <f>IF($F14="","",$F14)</f>
        <v>5</v>
      </c>
      <c r="L34" s="50">
        <f>IF($F15="","",$F15)</f>
        <v>5</v>
      </c>
      <c r="M34" s="50">
        <f>IF($F16="","",$F16)</f>
        <v>5</v>
      </c>
      <c r="N34" s="50">
        <f>IF($F17="","",$F17)</f>
        <v>5</v>
      </c>
      <c r="O34" s="50">
        <f>IF($F18="","",$F18)</f>
        <v>5</v>
      </c>
      <c r="P34" s="50">
        <f>IF($F19="","",$F19)</f>
        <v>5</v>
      </c>
      <c r="Q34" s="50">
        <f>IF($F20="","",$F20)</f>
        <v>5</v>
      </c>
      <c r="R34" s="50">
        <f>IF($F21="","",$F21)</f>
        <v>5</v>
      </c>
      <c r="S34" s="50">
        <f>IF($F22="","",$F22)</f>
        <v>5</v>
      </c>
      <c r="T34" s="50">
        <f>IF($F23="","",$F23)</f>
        <v>5</v>
      </c>
      <c r="U34" s="50">
        <f>IF($F24="","",$F24)</f>
        <v>5</v>
      </c>
      <c r="V34" s="50">
        <f>IF($F25="","",$F25)</f>
        <v>5</v>
      </c>
      <c r="W34" s="50">
        <f>IF($F26="","",$F26)</f>
        <v>5</v>
      </c>
      <c r="X34" s="50">
        <f>IF($F27="","",$F27)</f>
        <v>5</v>
      </c>
      <c r="Y34" s="50">
        <f>IF($F28="","",$F28)</f>
        <v>5</v>
      </c>
      <c r="Z34" s="51">
        <f>SUM(F34:Y34)</f>
        <v>100</v>
      </c>
      <c r="AA34" s="52"/>
      <c r="AC34" s="22"/>
      <c r="AD34" s="23"/>
    </row>
    <row r="35" spans="3:30" ht="15" customHeight="1">
      <c r="C35" s="39">
        <v>1</v>
      </c>
      <c r="D35" s="40" t="str">
        <f>IF(AnaSayfa!C5=0," ",AnaSayfa!C5)</f>
        <v> </v>
      </c>
      <c r="E35" s="40" t="str">
        <f>IF(AnaSayfa!D5=0," ",AnaSayfa!D5)</f>
        <v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1" t="str">
        <f aca="true" t="shared" si="2" ref="Z35:Z74">IF(COUNTBLANK(F35:Y35)=COLUMNS(F35:Y35)," ",IF(SUM(F35:Y35)=0,0,SUM(F35:Y35)))</f>
        <v> </v>
      </c>
      <c r="AA35" s="42" t="str">
        <f>IF(Z35=" "," ",IF(Z35&gt;=85,"PEKİYİ",IF(Z35&gt;=70,"İYİ",IF(Z35&gt;=60,"ORTA",IF(Z35&gt;=50,"GEÇER",IF(Z35&lt;50,"GEÇMEZ"))))))</f>
        <v> </v>
      </c>
      <c r="AC35" s="22"/>
      <c r="AD35" s="23"/>
    </row>
    <row r="36" spans="3:30" ht="15" customHeight="1">
      <c r="C36" s="39">
        <v>2</v>
      </c>
      <c r="D36" s="40" t="str">
        <f>IF(AnaSayfa!C6=0," ",AnaSayfa!C6)</f>
        <v> </v>
      </c>
      <c r="E36" s="40" t="str">
        <f>IF(AnaSayfa!D6=0," ",AnaSayfa!D6)</f>
        <v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 t="str">
        <f t="shared" si="2"/>
        <v> </v>
      </c>
      <c r="AA36" s="42" t="str">
        <f aca="true" t="shared" si="3" ref="AA36:AA74">IF(Z36=" "," ",IF(Z36&gt;=85,"PEKİYİ",IF(Z36&gt;=70,"İYİ",IF(Z36&gt;=60,"ORTA",IF(Z36&gt;=50,"GEÇER",IF(Z36&lt;50,"GEÇMEZ",0))))))</f>
        <v> </v>
      </c>
      <c r="AC36" s="22"/>
      <c r="AD36" s="23"/>
    </row>
    <row r="37" spans="3:30" ht="15" customHeight="1">
      <c r="C37" s="39">
        <v>3</v>
      </c>
      <c r="D37" s="40" t="str">
        <f>IF(AnaSayfa!C7=0," ",AnaSayfa!C7)</f>
        <v> </v>
      </c>
      <c r="E37" s="40" t="str">
        <f>IF(AnaSayfa!D7=0," ",AnaSayfa!D7)</f>
        <v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 t="str">
        <f t="shared" si="2"/>
        <v> </v>
      </c>
      <c r="AA37" s="42" t="str">
        <f t="shared" si="3"/>
        <v> </v>
      </c>
      <c r="AC37" s="22"/>
      <c r="AD37" s="23"/>
    </row>
    <row r="38" spans="3:30" ht="15" customHeight="1">
      <c r="C38" s="39">
        <v>4</v>
      </c>
      <c r="D38" s="40" t="str">
        <f>IF(AnaSayfa!C8=0," ",AnaSayfa!C8)</f>
        <v> </v>
      </c>
      <c r="E38" s="40" t="str">
        <f>IF(AnaSayfa!D8=0," ",AnaSayfa!D8)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1" t="str">
        <f t="shared" si="2"/>
        <v> </v>
      </c>
      <c r="AA38" s="42" t="str">
        <f t="shared" si="3"/>
        <v> </v>
      </c>
      <c r="AC38" s="22"/>
      <c r="AD38" s="23"/>
    </row>
    <row r="39" spans="3:29" ht="15" customHeight="1">
      <c r="C39" s="39">
        <v>5</v>
      </c>
      <c r="D39" s="40" t="str">
        <f>IF(AnaSayfa!C9=0," ",AnaSayfa!C9)</f>
        <v> </v>
      </c>
      <c r="E39" s="40" t="str">
        <f>IF(AnaSayfa!D9=0," ",AnaSayfa!D9)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 t="str">
        <f t="shared" si="2"/>
        <v> </v>
      </c>
      <c r="AA39" s="42" t="str">
        <f t="shared" si="3"/>
        <v> </v>
      </c>
      <c r="AC39" s="43"/>
    </row>
    <row r="40" spans="3:29" ht="15" customHeight="1">
      <c r="C40" s="39">
        <v>6</v>
      </c>
      <c r="D40" s="40" t="str">
        <f>IF(AnaSayfa!C10=0," ",AnaSayfa!C10)</f>
        <v> </v>
      </c>
      <c r="E40" s="40" t="str">
        <f>IF(AnaSayfa!D10=0," ",AnaSayfa!D10)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 t="str">
        <f t="shared" si="2"/>
        <v> </v>
      </c>
      <c r="AA40" s="42" t="str">
        <f t="shared" si="3"/>
        <v> </v>
      </c>
      <c r="AC40" s="43"/>
    </row>
    <row r="41" spans="3:29" ht="15" customHeight="1">
      <c r="C41" s="39">
        <v>7</v>
      </c>
      <c r="D41" s="40" t="str">
        <f>IF(AnaSayfa!C11=0," ",AnaSayfa!C11)</f>
        <v> </v>
      </c>
      <c r="E41" s="40" t="str">
        <f>IF(AnaSayfa!D11=0," ",AnaSayfa!D11)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1" t="str">
        <f t="shared" si="2"/>
        <v> </v>
      </c>
      <c r="AA41" s="42" t="str">
        <f t="shared" si="3"/>
        <v> </v>
      </c>
      <c r="AC41" s="43"/>
    </row>
    <row r="42" spans="3:29" ht="15" customHeight="1">
      <c r="C42" s="39">
        <v>8</v>
      </c>
      <c r="D42" s="40" t="str">
        <f>IF(AnaSayfa!C12=0," ",AnaSayfa!C12)</f>
        <v> </v>
      </c>
      <c r="E42" s="40" t="str">
        <f>IF(AnaSayfa!D12=0," ",AnaSayfa!D12)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 t="str">
        <f t="shared" si="2"/>
        <v> </v>
      </c>
      <c r="AA42" s="42" t="str">
        <f t="shared" si="3"/>
        <v> </v>
      </c>
      <c r="AC42" s="43"/>
    </row>
    <row r="43" spans="3:29" ht="15" customHeight="1">
      <c r="C43" s="39">
        <v>9</v>
      </c>
      <c r="D43" s="40" t="str">
        <f>IF(AnaSayfa!C13=0," ",AnaSayfa!C13)</f>
        <v> </v>
      </c>
      <c r="E43" s="40" t="str">
        <f>IF(AnaSayfa!D13=0," ",AnaSayfa!D13)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 t="str">
        <f t="shared" si="2"/>
        <v> </v>
      </c>
      <c r="AA43" s="42" t="str">
        <f t="shared" si="3"/>
        <v> </v>
      </c>
      <c r="AC43" s="43"/>
    </row>
    <row r="44" spans="3:29" ht="15" customHeight="1">
      <c r="C44" s="39">
        <v>10</v>
      </c>
      <c r="D44" s="40" t="str">
        <f>IF(AnaSayfa!C14=0," ",AnaSayfa!C14)</f>
        <v> </v>
      </c>
      <c r="E44" s="40" t="str">
        <f>IF(AnaSayfa!D14=0," ",AnaSayfa!D14)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1" t="str">
        <f t="shared" si="2"/>
        <v> </v>
      </c>
      <c r="AA44" s="42" t="str">
        <f t="shared" si="3"/>
        <v> </v>
      </c>
      <c r="AC44" s="43"/>
    </row>
    <row r="45" spans="3:29" ht="15" customHeight="1">
      <c r="C45" s="39">
        <v>11</v>
      </c>
      <c r="D45" s="40" t="str">
        <f>IF(AnaSayfa!C15=0," ",AnaSayfa!C15)</f>
        <v> </v>
      </c>
      <c r="E45" s="40" t="str">
        <f>IF(AnaSayfa!D15=0," ",AnaSayfa!D15)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 t="str">
        <f t="shared" si="2"/>
        <v> </v>
      </c>
      <c r="AA45" s="42" t="str">
        <f t="shared" si="3"/>
        <v> </v>
      </c>
      <c r="AC45" s="43"/>
    </row>
    <row r="46" spans="3:29" ht="15" customHeight="1">
      <c r="C46" s="39">
        <v>12</v>
      </c>
      <c r="D46" s="40" t="str">
        <f>IF(AnaSayfa!C16=0," ",AnaSayfa!C16)</f>
        <v> </v>
      </c>
      <c r="E46" s="40" t="str">
        <f>IF(AnaSayfa!D16=0," ",AnaSayfa!D16)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 t="str">
        <f t="shared" si="2"/>
        <v> </v>
      </c>
      <c r="AA46" s="42" t="str">
        <f t="shared" si="3"/>
        <v> </v>
      </c>
      <c r="AC46" s="43"/>
    </row>
    <row r="47" spans="3:29" ht="15" customHeight="1">
      <c r="C47" s="39">
        <v>13</v>
      </c>
      <c r="D47" s="40" t="str">
        <f>IF(AnaSayfa!C17=0," ",AnaSayfa!C17)</f>
        <v> </v>
      </c>
      <c r="E47" s="40" t="str">
        <f>IF(AnaSayfa!D17=0," ",AnaSayfa!D17)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1" t="str">
        <f t="shared" si="2"/>
        <v> </v>
      </c>
      <c r="AA47" s="42" t="str">
        <f t="shared" si="3"/>
        <v> </v>
      </c>
      <c r="AC47" s="43"/>
    </row>
    <row r="48" spans="3:29" ht="15" customHeight="1">
      <c r="C48" s="39">
        <v>14</v>
      </c>
      <c r="D48" s="40" t="str">
        <f>IF(AnaSayfa!C18=0," ",AnaSayfa!C18)</f>
        <v> </v>
      </c>
      <c r="E48" s="40" t="str">
        <f>IF(AnaSayfa!D18=0," ",AnaSayfa!D18)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 t="str">
        <f t="shared" si="2"/>
        <v> </v>
      </c>
      <c r="AA48" s="42" t="str">
        <f t="shared" si="3"/>
        <v> </v>
      </c>
      <c r="AC48" s="43"/>
    </row>
    <row r="49" spans="3:29" ht="15" customHeight="1">
      <c r="C49" s="39">
        <v>15</v>
      </c>
      <c r="D49" s="40" t="str">
        <f>IF(AnaSayfa!C19=0," ",AnaSayfa!C19)</f>
        <v> </v>
      </c>
      <c r="E49" s="40" t="str">
        <f>IF(AnaSayfa!D19=0," ",AnaSayfa!D19)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 t="str">
        <f t="shared" si="2"/>
        <v> </v>
      </c>
      <c r="AA49" s="42" t="str">
        <f t="shared" si="3"/>
        <v> </v>
      </c>
      <c r="AC49" s="43"/>
    </row>
    <row r="50" spans="3:29" ht="15" customHeight="1">
      <c r="C50" s="39">
        <v>16</v>
      </c>
      <c r="D50" s="40" t="str">
        <f>IF(AnaSayfa!C20=0," ",AnaSayfa!C20)</f>
        <v> </v>
      </c>
      <c r="E50" s="40" t="str">
        <f>IF(AnaSayfa!D20=0," ",AnaSayfa!D20)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1" t="str">
        <f t="shared" si="2"/>
        <v> </v>
      </c>
      <c r="AA50" s="42" t="str">
        <f t="shared" si="3"/>
        <v> </v>
      </c>
      <c r="AC50" s="43"/>
    </row>
    <row r="51" spans="3:29" ht="15" customHeight="1">
      <c r="C51" s="39">
        <v>17</v>
      </c>
      <c r="D51" s="40" t="str">
        <f>IF(AnaSayfa!C21=0," ",AnaSayfa!C21)</f>
        <v> </v>
      </c>
      <c r="E51" s="40" t="str">
        <f>IF(AnaSayfa!D21=0," ",AnaSayfa!D21)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 t="str">
        <f t="shared" si="2"/>
        <v> </v>
      </c>
      <c r="AA51" s="42" t="str">
        <f t="shared" si="3"/>
        <v> </v>
      </c>
      <c r="AC51" s="43"/>
    </row>
    <row r="52" spans="3:29" ht="15" customHeight="1">
      <c r="C52" s="39">
        <v>18</v>
      </c>
      <c r="D52" s="40" t="str">
        <f>IF(AnaSayfa!C22=0," ",AnaSayfa!C22)</f>
        <v> </v>
      </c>
      <c r="E52" s="40" t="str">
        <f>IF(AnaSayfa!D22=0," ",AnaSayfa!D22)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 t="str">
        <f t="shared" si="2"/>
        <v> </v>
      </c>
      <c r="AA52" s="42" t="str">
        <f t="shared" si="3"/>
        <v> </v>
      </c>
      <c r="AC52" s="43"/>
    </row>
    <row r="53" spans="3:29" ht="15" customHeight="1">
      <c r="C53" s="39">
        <v>19</v>
      </c>
      <c r="D53" s="40" t="str">
        <f>IF(AnaSayfa!C23=0," ",AnaSayfa!C23)</f>
        <v> </v>
      </c>
      <c r="E53" s="40" t="str">
        <f>IF(AnaSayfa!D23=0," ",AnaSayfa!D23)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1" t="str">
        <f t="shared" si="2"/>
        <v> </v>
      </c>
      <c r="AA53" s="42" t="str">
        <f t="shared" si="3"/>
        <v> </v>
      </c>
      <c r="AC53" s="43"/>
    </row>
    <row r="54" spans="3:29" ht="15" customHeight="1">
      <c r="C54" s="39">
        <v>20</v>
      </c>
      <c r="D54" s="40" t="str">
        <f>IF(AnaSayfa!C24=0," ",AnaSayfa!C24)</f>
        <v> </v>
      </c>
      <c r="E54" s="40" t="str">
        <f>IF(AnaSayfa!D24=0," ",AnaSayfa!D24)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 t="str">
        <f t="shared" si="2"/>
        <v> </v>
      </c>
      <c r="AA54" s="42" t="str">
        <f t="shared" si="3"/>
        <v> </v>
      </c>
      <c r="AC54" s="43"/>
    </row>
    <row r="55" spans="3:29" ht="15" customHeight="1">
      <c r="C55" s="39">
        <v>21</v>
      </c>
      <c r="D55" s="40" t="str">
        <f>IF(AnaSayfa!C25=0," ",AnaSayfa!C25)</f>
        <v> </v>
      </c>
      <c r="E55" s="40" t="str">
        <f>IF(AnaSayfa!D25=0," ",AnaSayfa!D25)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 t="str">
        <f t="shared" si="2"/>
        <v> </v>
      </c>
      <c r="AA55" s="42" t="str">
        <f t="shared" si="3"/>
        <v> </v>
      </c>
      <c r="AC55" s="43"/>
    </row>
    <row r="56" spans="3:29" ht="15" customHeight="1">
      <c r="C56" s="39">
        <v>22</v>
      </c>
      <c r="D56" s="40" t="str">
        <f>IF(AnaSayfa!C26=0," ",AnaSayfa!C26)</f>
        <v> </v>
      </c>
      <c r="E56" s="40" t="str">
        <f>IF(AnaSayfa!D26=0," ",AnaSayfa!D26)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1" t="str">
        <f t="shared" si="2"/>
        <v> </v>
      </c>
      <c r="AA56" s="42" t="str">
        <f t="shared" si="3"/>
        <v> </v>
      </c>
      <c r="AC56" s="43"/>
    </row>
    <row r="57" spans="3:29" ht="15" customHeight="1">
      <c r="C57" s="39">
        <v>23</v>
      </c>
      <c r="D57" s="40" t="str">
        <f>IF(AnaSayfa!C27=0," ",AnaSayfa!C27)</f>
        <v> </v>
      </c>
      <c r="E57" s="40" t="str">
        <f>IF(AnaSayfa!D27=0," ",AnaSayfa!D27)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 t="str">
        <f t="shared" si="2"/>
        <v> </v>
      </c>
      <c r="AA57" s="42" t="str">
        <f t="shared" si="3"/>
        <v> </v>
      </c>
      <c r="AC57" s="43"/>
    </row>
    <row r="58" spans="3:29" ht="15" customHeight="1">
      <c r="C58" s="39">
        <v>24</v>
      </c>
      <c r="D58" s="40" t="str">
        <f>IF(AnaSayfa!C28=0," ",AnaSayfa!C28)</f>
        <v> </v>
      </c>
      <c r="E58" s="40" t="str">
        <f>IF(AnaSayfa!D28=0," ",AnaSayfa!D28)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 t="str">
        <f t="shared" si="2"/>
        <v> </v>
      </c>
      <c r="AA58" s="42" t="str">
        <f t="shared" si="3"/>
        <v> </v>
      </c>
      <c r="AC58" s="43"/>
    </row>
    <row r="59" spans="3:29" ht="15" customHeight="1">
      <c r="C59" s="39">
        <v>25</v>
      </c>
      <c r="D59" s="40" t="str">
        <f>IF(AnaSayfa!C29=0," ",AnaSayfa!C29)</f>
        <v> </v>
      </c>
      <c r="E59" s="40" t="str">
        <f>IF(AnaSayfa!D29=0," ",AnaSayfa!D29)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1" t="str">
        <f t="shared" si="2"/>
        <v> </v>
      </c>
      <c r="AA59" s="42" t="str">
        <f t="shared" si="3"/>
        <v> </v>
      </c>
      <c r="AC59" s="43"/>
    </row>
    <row r="60" spans="3:29" ht="15" customHeight="1">
      <c r="C60" s="39">
        <v>26</v>
      </c>
      <c r="D60" s="40" t="str">
        <f>IF(AnaSayfa!C30=0," ",AnaSayfa!C30)</f>
        <v> </v>
      </c>
      <c r="E60" s="40" t="str">
        <f>IF(AnaSayfa!D30=0," ",AnaSayfa!D30)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 t="str">
        <f t="shared" si="2"/>
        <v> </v>
      </c>
      <c r="AA60" s="42" t="str">
        <f t="shared" si="3"/>
        <v> </v>
      </c>
      <c r="AC60" s="43"/>
    </row>
    <row r="61" spans="3:27" ht="15" customHeight="1">
      <c r="C61" s="39">
        <v>27</v>
      </c>
      <c r="D61" s="40" t="str">
        <f>IF(AnaSayfa!C31=0," ",AnaSayfa!C31)</f>
        <v> </v>
      </c>
      <c r="E61" s="40" t="str">
        <f>IF(AnaSayfa!D31=0," ",AnaSayfa!D31)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1" t="str">
        <f t="shared" si="2"/>
        <v> </v>
      </c>
      <c r="AA61" s="42" t="str">
        <f t="shared" si="3"/>
        <v> </v>
      </c>
    </row>
    <row r="62" spans="3:27" ht="15" customHeight="1">
      <c r="C62" s="39">
        <v>28</v>
      </c>
      <c r="D62" s="40" t="str">
        <f>IF(AnaSayfa!C32=0," ",AnaSayfa!C32)</f>
        <v> </v>
      </c>
      <c r="E62" s="40" t="str">
        <f>IF(AnaSayfa!D32=0," ",AnaSayfa!D32)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1" t="str">
        <f t="shared" si="2"/>
        <v> </v>
      </c>
      <c r="AA62" s="42" t="str">
        <f t="shared" si="3"/>
        <v> </v>
      </c>
    </row>
    <row r="63" spans="3:27" ht="15" customHeight="1">
      <c r="C63" s="39">
        <v>29</v>
      </c>
      <c r="D63" s="40" t="str">
        <f>IF(AnaSayfa!C33=0," ",AnaSayfa!C33)</f>
        <v> </v>
      </c>
      <c r="E63" s="40" t="str">
        <f>IF(AnaSayfa!D33=0," ",AnaSayfa!D33)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1" t="str">
        <f t="shared" si="2"/>
        <v> </v>
      </c>
      <c r="AA63" s="42" t="str">
        <f t="shared" si="3"/>
        <v> </v>
      </c>
    </row>
    <row r="64" spans="3:27" ht="15" customHeight="1">
      <c r="C64" s="39">
        <v>30</v>
      </c>
      <c r="D64" s="40" t="str">
        <f>IF(AnaSayfa!C34=0," ",AnaSayfa!C34)</f>
        <v> </v>
      </c>
      <c r="E64" s="40" t="str">
        <f>IF(AnaSayfa!D34=0," ",AnaSayfa!D34)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1" t="str">
        <f t="shared" si="2"/>
        <v> </v>
      </c>
      <c r="AA64" s="42" t="str">
        <f t="shared" si="3"/>
        <v> </v>
      </c>
    </row>
    <row r="65" spans="3:27" ht="15" customHeight="1">
      <c r="C65" s="39">
        <v>31</v>
      </c>
      <c r="D65" s="40" t="str">
        <f>IF(AnaSayfa!C35=0," ",AnaSayfa!C35)</f>
        <v> </v>
      </c>
      <c r="E65" s="40" t="str">
        <f>IF(AnaSayfa!D35=0," ",AnaSayfa!D35)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1" t="str">
        <f t="shared" si="2"/>
        <v> </v>
      </c>
      <c r="AA65" s="42" t="str">
        <f t="shared" si="3"/>
        <v> </v>
      </c>
    </row>
    <row r="66" spans="3:27" ht="15" customHeight="1">
      <c r="C66" s="39">
        <v>32</v>
      </c>
      <c r="D66" s="40" t="str">
        <f>IF(AnaSayfa!C36=0," ",AnaSayfa!C36)</f>
        <v> </v>
      </c>
      <c r="E66" s="40" t="str">
        <f>IF(AnaSayfa!D36=0," ",AnaSayfa!D36)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1" t="str">
        <f t="shared" si="2"/>
        <v> </v>
      </c>
      <c r="AA66" s="42" t="str">
        <f t="shared" si="3"/>
        <v> </v>
      </c>
    </row>
    <row r="67" spans="3:27" ht="15" customHeight="1">
      <c r="C67" s="39">
        <v>33</v>
      </c>
      <c r="D67" s="40" t="str">
        <f>IF(AnaSayfa!C37=0," ",AnaSayfa!C37)</f>
        <v> </v>
      </c>
      <c r="E67" s="40" t="str">
        <f>IF(AnaSayfa!D37=0," ",AnaSayfa!D37)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1" t="str">
        <f t="shared" si="2"/>
        <v> </v>
      </c>
      <c r="AA67" s="42" t="str">
        <f t="shared" si="3"/>
        <v> </v>
      </c>
    </row>
    <row r="68" spans="3:27" ht="15" customHeight="1">
      <c r="C68" s="39">
        <v>34</v>
      </c>
      <c r="D68" s="40" t="str">
        <f>IF(AnaSayfa!C38=0," ",AnaSayfa!C38)</f>
        <v> </v>
      </c>
      <c r="E68" s="40" t="str">
        <f>IF(AnaSayfa!D38=0," ",AnaSayfa!D38)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1" t="str">
        <f t="shared" si="2"/>
        <v> </v>
      </c>
      <c r="AA68" s="42" t="str">
        <f t="shared" si="3"/>
        <v> </v>
      </c>
    </row>
    <row r="69" spans="3:27" ht="15" customHeight="1">
      <c r="C69" s="39">
        <v>35</v>
      </c>
      <c r="D69" s="40" t="str">
        <f>IF(AnaSayfa!C39=0," ",AnaSayfa!C39)</f>
        <v> </v>
      </c>
      <c r="E69" s="40" t="str">
        <f>IF(AnaSayfa!D39=0," ",AnaSayfa!D39)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1" t="str">
        <f t="shared" si="2"/>
        <v> </v>
      </c>
      <c r="AA69" s="42" t="str">
        <f t="shared" si="3"/>
        <v> </v>
      </c>
    </row>
    <row r="70" spans="3:27" ht="15" customHeight="1">
      <c r="C70" s="39">
        <v>36</v>
      </c>
      <c r="D70" s="40" t="str">
        <f>IF(AnaSayfa!C40=0," ",AnaSayfa!C40)</f>
        <v> </v>
      </c>
      <c r="E70" s="40" t="str">
        <f>IF(AnaSayfa!D40=0," ",AnaSayfa!D40)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 t="str">
        <f t="shared" si="2"/>
        <v> </v>
      </c>
      <c r="AA70" s="42" t="str">
        <f t="shared" si="3"/>
        <v> </v>
      </c>
    </row>
    <row r="71" spans="3:27" ht="15" customHeight="1">
      <c r="C71" s="39">
        <v>37</v>
      </c>
      <c r="D71" s="40" t="str">
        <f>IF(AnaSayfa!C41=0," ",AnaSayfa!C41)</f>
        <v> </v>
      </c>
      <c r="E71" s="40" t="str">
        <f>IF(AnaSayfa!D41=0," ",AnaSayfa!D41)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 t="str">
        <f t="shared" si="2"/>
        <v> </v>
      </c>
      <c r="AA71" s="42" t="str">
        <f t="shared" si="3"/>
        <v> </v>
      </c>
    </row>
    <row r="72" spans="3:27" ht="15" customHeight="1">
      <c r="C72" s="39">
        <v>38</v>
      </c>
      <c r="D72" s="40" t="str">
        <f>IF(AnaSayfa!C42=0," ",AnaSayfa!C42)</f>
        <v> </v>
      </c>
      <c r="E72" s="40" t="str">
        <f>IF(AnaSayfa!D42=0," ",AnaSayfa!D42)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 t="str">
        <f t="shared" si="2"/>
        <v> </v>
      </c>
      <c r="AA72" s="42" t="str">
        <f t="shared" si="3"/>
        <v> </v>
      </c>
    </row>
    <row r="73" spans="3:27" ht="15" customHeight="1">
      <c r="C73" s="39">
        <v>39</v>
      </c>
      <c r="D73" s="40" t="str">
        <f>IF(AnaSayfa!C43=0," ",AnaSayfa!C43)</f>
        <v> </v>
      </c>
      <c r="E73" s="40" t="str">
        <f>IF(AnaSayfa!D43=0," ",AnaSayfa!D43)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 t="str">
        <f t="shared" si="2"/>
        <v> </v>
      </c>
      <c r="AA73" s="42" t="str">
        <f t="shared" si="3"/>
        <v> </v>
      </c>
    </row>
    <row r="74" spans="3:27" ht="18" customHeight="1">
      <c r="C74" s="39">
        <v>40</v>
      </c>
      <c r="D74" s="40" t="str">
        <f>IF(AnaSayfa!C44=0," ",AnaSayfa!C44)</f>
        <v> </v>
      </c>
      <c r="E74" s="40" t="str">
        <f>IF(AnaSayfa!D44=0," ",AnaSayfa!D44)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 t="str">
        <f t="shared" si="2"/>
        <v> </v>
      </c>
      <c r="AA74" s="42" t="str">
        <f t="shared" si="3"/>
        <v> </v>
      </c>
    </row>
    <row r="75" spans="3:27" ht="24.75" customHeight="1" thickBot="1">
      <c r="C75" s="242" t="s">
        <v>60</v>
      </c>
      <c r="D75" s="243"/>
      <c r="E75" s="243"/>
      <c r="F75" s="44" t="e">
        <f>IF($F9=0," ",((SUM(F35:F74)/COUNT(F35:F74))*100)/$F9)</f>
        <v>#DIV/0!</v>
      </c>
      <c r="G75" s="45" t="e">
        <f>IF(F10=0," ",((SUM(G35:G74)/COUNT(G35:G74))*100)/F10)</f>
        <v>#DIV/0!</v>
      </c>
      <c r="H75" s="45" t="e">
        <f>IF(F11=0," ",((SUM(H35:H74)/COUNT(H35:H74))*100)/F11)</f>
        <v>#DIV/0!</v>
      </c>
      <c r="I75" s="45" t="e">
        <f>IF(F12=0," ",((SUM(I35:I74)/COUNT(I35:I74))*100)/F12)</f>
        <v>#DIV/0!</v>
      </c>
      <c r="J75" s="45" t="e">
        <f>IF(F13=0," ",((SUM(J35:J74)/COUNT(J35:J74))*100)/F13)</f>
        <v>#DIV/0!</v>
      </c>
      <c r="K75" s="45" t="e">
        <f>IF(F14=0," ",((SUM(K35:K74)/COUNT(K35:K74))*100)/F14)</f>
        <v>#DIV/0!</v>
      </c>
      <c r="L75" s="45" t="e">
        <f>IF(F15=0," ",((SUM(L35:L74)/COUNT(L35:L74))*100)/F15)</f>
        <v>#DIV/0!</v>
      </c>
      <c r="M75" s="45" t="e">
        <f>IF(F16=0," ",((SUM(M35:M74)/COUNT(M35:M74))*100)/F16)</f>
        <v>#DIV/0!</v>
      </c>
      <c r="N75" s="45" t="e">
        <f>IF(F17=0," ",((SUM(N35:N74)/COUNT(N35:N74))*100)/F17)</f>
        <v>#DIV/0!</v>
      </c>
      <c r="O75" s="45" t="e">
        <f>IF(F18=0," ",((SUM(O35:O74)/COUNT(O35:O74))*100)/F18)</f>
        <v>#DIV/0!</v>
      </c>
      <c r="P75" s="44" t="e">
        <f>IF(F19=0," ",((SUM(P35:P74)/COUNT(P35:P74))*100)/F19)</f>
        <v>#DIV/0!</v>
      </c>
      <c r="Q75" s="44" t="e">
        <f>IF(F20=0," ",((SUM(Q35:Q74)/COUNT(Q35:Q74))*100)/F20)</f>
        <v>#DIV/0!</v>
      </c>
      <c r="R75" s="44" t="e">
        <f>IF(F21=0," ",((SUM(R35:R74)/COUNT(R35:R74))*100)/F21)</f>
        <v>#DIV/0!</v>
      </c>
      <c r="S75" s="44" t="e">
        <f>IF(F22=0," ",((SUM(S35:S74)/COUNT(S35:S74))*100)/F22)</f>
        <v>#DIV/0!</v>
      </c>
      <c r="T75" s="44" t="e">
        <f>IF(F23=0," ",((SUM(T35:T74)/COUNT(T35:T74))*100)/F23)</f>
        <v>#DIV/0!</v>
      </c>
      <c r="U75" s="44" t="e">
        <f>IF(F24=0," ",((SUM(U35:U74)/COUNT(U35:U74))*100)/F24)</f>
        <v>#DIV/0!</v>
      </c>
      <c r="V75" s="44" t="e">
        <f>IF(F25=0," ",((SUM(V35:V74)/COUNT(V35:V74))*100)/F25)</f>
        <v>#DIV/0!</v>
      </c>
      <c r="W75" s="44" t="e">
        <f>IF(F26=0," ",((SUM(W35:W74)/COUNT(W35:W74))*100)/F26)</f>
        <v>#DIV/0!</v>
      </c>
      <c r="X75" s="44" t="e">
        <f>IF(F27=0," ",((SUM(X35:X74)/COUNT(X35:X74))*100)/F27)</f>
        <v>#DIV/0!</v>
      </c>
      <c r="Y75" s="44" t="e">
        <f>IF(F28=0," ",((SUM(Y35:Y74)/COUNT(Y35:Y74))*100)/F28)</f>
        <v>#DIV/0!</v>
      </c>
      <c r="Z75" s="46"/>
      <c r="AA75" s="46"/>
    </row>
    <row r="76" ht="12.75"/>
    <row r="77" spans="23:27" ht="12.75">
      <c r="W77" s="230">
        <f>AnaSayfa!H29</f>
        <v>0</v>
      </c>
      <c r="X77" s="230"/>
      <c r="Y77" s="230"/>
      <c r="Z77" s="230"/>
      <c r="AA77" s="230"/>
    </row>
    <row r="78" spans="1:31" s="12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7"/>
      <c r="W78" s="11"/>
      <c r="X78" s="11"/>
      <c r="Y78" s="11"/>
      <c r="Z78" s="11"/>
      <c r="AA78" s="11"/>
      <c r="AB78" s="47"/>
      <c r="AD78" s="13"/>
      <c r="AE78" s="13"/>
    </row>
    <row r="79" spans="1:31" s="1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8"/>
      <c r="W79" s="218" t="str">
        <f>AnaSayfa!H5</f>
        <v>ZAFER TEPELİ</v>
      </c>
      <c r="X79" s="218"/>
      <c r="Y79" s="218"/>
      <c r="Z79" s="218"/>
      <c r="AA79" s="218"/>
      <c r="AB79" s="48"/>
      <c r="AD79" s="13"/>
      <c r="AE79" s="13"/>
    </row>
    <row r="80" spans="1:31" s="12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8"/>
      <c r="W80" s="218" t="s">
        <v>37</v>
      </c>
      <c r="X80" s="218"/>
      <c r="Y80" s="218"/>
      <c r="Z80" s="218"/>
      <c r="AA80" s="218"/>
      <c r="AB80" s="48"/>
      <c r="AD80" s="13"/>
      <c r="AE80" s="13"/>
    </row>
    <row r="81" spans="1:31" s="12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D81" s="13"/>
      <c r="AE81" s="13"/>
    </row>
    <row r="82" spans="1:31" s="12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3"/>
      <c r="AE82" s="13"/>
    </row>
    <row r="83" spans="1:31" s="1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D83" s="13"/>
      <c r="AE83" s="13"/>
    </row>
    <row r="84" spans="1:31" s="1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D84" s="13"/>
      <c r="AE84" s="13"/>
    </row>
    <row r="85" spans="1:31" s="1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D85" s="13"/>
      <c r="AE85" s="13"/>
    </row>
    <row r="86" spans="1:31" s="12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3"/>
      <c r="AE86" s="13"/>
    </row>
    <row r="87" spans="1:31" s="12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D87" s="13"/>
      <c r="AE87" s="13"/>
    </row>
    <row r="88" spans="1:31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D88" s="13"/>
      <c r="AE88" s="13"/>
    </row>
    <row r="89" spans="1:31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D89" s="13"/>
      <c r="AE89" s="13"/>
    </row>
    <row r="90" spans="1:31" s="12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D90" s="13"/>
      <c r="AE90" s="13"/>
    </row>
    <row r="91" spans="1:31" s="12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D91" s="13"/>
      <c r="AE91" s="13"/>
    </row>
    <row r="92" spans="1:31" s="1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D92" s="13"/>
      <c r="AE92" s="13"/>
    </row>
    <row r="93" ht="12.75" customHeight="1"/>
    <row r="94" ht="12.75" customHeight="1"/>
    <row r="95" ht="12.75" customHeight="1"/>
    <row r="96" ht="12.75" customHeight="1"/>
    <row r="97" ht="12.75" customHeight="1"/>
  </sheetData>
  <sheetProtection password="CA79" sheet="1" selectLockedCells="1"/>
  <mergeCells count="76">
    <mergeCell ref="E4:F4"/>
    <mergeCell ref="R5:X5"/>
    <mergeCell ref="E5:F5"/>
    <mergeCell ref="G5:H5"/>
    <mergeCell ref="I5:P5"/>
    <mergeCell ref="AC2:AE2"/>
    <mergeCell ref="C3:D3"/>
    <mergeCell ref="E3:P3"/>
    <mergeCell ref="R3:AA4"/>
    <mergeCell ref="AC3:AE3"/>
    <mergeCell ref="C4:D4"/>
    <mergeCell ref="H9:N9"/>
    <mergeCell ref="G4:H4"/>
    <mergeCell ref="I4:P4"/>
    <mergeCell ref="C2:AA2"/>
    <mergeCell ref="AC5:AE7"/>
    <mergeCell ref="C6:D6"/>
    <mergeCell ref="E6:F6"/>
    <mergeCell ref="G6:H6"/>
    <mergeCell ref="I6:P6"/>
    <mergeCell ref="R6:AA6"/>
    <mergeCell ref="H14:P14"/>
    <mergeCell ref="Y5:Z5"/>
    <mergeCell ref="R7:AA10"/>
    <mergeCell ref="C5:D5"/>
    <mergeCell ref="C8:E8"/>
    <mergeCell ref="H8:P8"/>
    <mergeCell ref="D9:E9"/>
    <mergeCell ref="D10:E10"/>
    <mergeCell ref="H10:N10"/>
    <mergeCell ref="O10:P10"/>
    <mergeCell ref="O11:P11"/>
    <mergeCell ref="O9:P9"/>
    <mergeCell ref="R11:AA14"/>
    <mergeCell ref="D12:E12"/>
    <mergeCell ref="H12:N12"/>
    <mergeCell ref="O12:P12"/>
    <mergeCell ref="D13:E13"/>
    <mergeCell ref="H13:N13"/>
    <mergeCell ref="O13:P13"/>
    <mergeCell ref="D14:E14"/>
    <mergeCell ref="D15:E15"/>
    <mergeCell ref="H15:N15"/>
    <mergeCell ref="O15:P15"/>
    <mergeCell ref="X15:AA15"/>
    <mergeCell ref="H18:AA18"/>
    <mergeCell ref="D11:E11"/>
    <mergeCell ref="D16:E16"/>
    <mergeCell ref="H16:N16"/>
    <mergeCell ref="O16:P16"/>
    <mergeCell ref="H11:N11"/>
    <mergeCell ref="D20:E20"/>
    <mergeCell ref="D21:E21"/>
    <mergeCell ref="D26:E26"/>
    <mergeCell ref="D27:E27"/>
    <mergeCell ref="D28:E28"/>
    <mergeCell ref="X16:AA16"/>
    <mergeCell ref="C29:E29"/>
    <mergeCell ref="C31:E31"/>
    <mergeCell ref="F31:Y31"/>
    <mergeCell ref="D17:E17"/>
    <mergeCell ref="D18:E18"/>
    <mergeCell ref="D22:E22"/>
    <mergeCell ref="D23:E23"/>
    <mergeCell ref="D24:E24"/>
    <mergeCell ref="D25:E25"/>
    <mergeCell ref="D19:E19"/>
    <mergeCell ref="C75:E75"/>
    <mergeCell ref="W77:AA77"/>
    <mergeCell ref="W79:AA79"/>
    <mergeCell ref="W80:AA80"/>
    <mergeCell ref="Z31:Z32"/>
    <mergeCell ref="AA31:AA32"/>
    <mergeCell ref="C32:C34"/>
    <mergeCell ref="D32:D34"/>
    <mergeCell ref="E32:E34"/>
  </mergeCells>
  <conditionalFormatting sqref="F75:O75">
    <cfRule type="cellIs" priority="4" dxfId="7" operator="lessThan" stopIfTrue="1">
      <formula>50</formula>
    </cfRule>
  </conditionalFormatting>
  <conditionalFormatting sqref="F75:Y75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A35:AA74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AE92"/>
  <sheetViews>
    <sheetView zoomScalePageLayoutView="0" workbookViewId="0" topLeftCell="A17">
      <selection activeCell="F35" sqref="F35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25" width="5.75390625" style="11" customWidth="1"/>
    <col min="26" max="26" width="5.625" style="11" customWidth="1"/>
    <col min="27" max="27" width="10.25390625" style="11" customWidth="1"/>
    <col min="28" max="28" width="8.375" style="11" customWidth="1"/>
    <col min="29" max="29" width="23.375" style="12" hidden="1" customWidth="1"/>
    <col min="30" max="30" width="9.125" style="13" hidden="1" customWidth="1"/>
    <col min="31" max="31" width="25.00390625" style="13" hidden="1" customWidth="1"/>
    <col min="32" max="33" width="0" style="11" hidden="1" customWidth="1"/>
    <col min="34" max="34" width="23.375" style="11" hidden="1" customWidth="1"/>
    <col min="35" max="35" width="9.125" style="11" hidden="1" customWidth="1"/>
    <col min="36" max="36" width="25.00390625" style="11" hidden="1" customWidth="1"/>
    <col min="37" max="16384" width="9.125" style="11" hidden="1" customWidth="1"/>
  </cols>
  <sheetData>
    <row r="1" ht="9" customHeight="1"/>
    <row r="2" spans="3:31" ht="30" customHeight="1" thickBot="1"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4"/>
      <c r="AC2" s="170"/>
      <c r="AD2" s="170"/>
      <c r="AE2" s="170"/>
    </row>
    <row r="3" spans="2:31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256" t="s">
        <v>54</v>
      </c>
      <c r="S3" s="257"/>
      <c r="T3" s="257"/>
      <c r="U3" s="257"/>
      <c r="V3" s="257"/>
      <c r="W3" s="257"/>
      <c r="X3" s="257"/>
      <c r="Y3" s="257"/>
      <c r="Z3" s="257"/>
      <c r="AA3" s="258"/>
      <c r="AB3" s="14"/>
      <c r="AC3" s="171"/>
      <c r="AD3" s="170"/>
      <c r="AE3" s="170"/>
    </row>
    <row r="4" spans="2:27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259"/>
      <c r="S4" s="260"/>
      <c r="T4" s="260"/>
      <c r="U4" s="260"/>
      <c r="V4" s="260"/>
      <c r="W4" s="260"/>
      <c r="X4" s="260"/>
      <c r="Y4" s="260"/>
      <c r="Z4" s="260"/>
      <c r="AA4" s="261"/>
    </row>
    <row r="5" spans="2:31" ht="15" customHeight="1">
      <c r="B5" s="15"/>
      <c r="C5" s="164" t="s">
        <v>14</v>
      </c>
      <c r="D5" s="165"/>
      <c r="E5" s="166" t="s">
        <v>62</v>
      </c>
      <c r="F5" s="166"/>
      <c r="G5" s="181" t="s">
        <v>59</v>
      </c>
      <c r="H5" s="181"/>
      <c r="I5" s="166" t="s">
        <v>62</v>
      </c>
      <c r="J5" s="166"/>
      <c r="K5" s="166"/>
      <c r="L5" s="166"/>
      <c r="M5" s="166"/>
      <c r="N5" s="166"/>
      <c r="O5" s="166"/>
      <c r="P5" s="183"/>
      <c r="Q5" s="16"/>
      <c r="R5" s="162" t="str">
        <f>AnaSayfa!H30&amp;"'de Performans başarı yüzdesi"</f>
        <v>'de Performans başarı yüzdesi</v>
      </c>
      <c r="S5" s="163"/>
      <c r="T5" s="163"/>
      <c r="U5" s="163"/>
      <c r="V5" s="163"/>
      <c r="W5" s="163"/>
      <c r="X5" s="163"/>
      <c r="Y5" s="203" t="e">
        <f>O16</f>
        <v>#DIV/0!</v>
      </c>
      <c r="Z5" s="203"/>
      <c r="AA5" s="18" t="s">
        <v>18</v>
      </c>
      <c r="AC5" s="193" t="s">
        <v>29</v>
      </c>
      <c r="AD5" s="193"/>
      <c r="AE5" s="193"/>
    </row>
    <row r="6" spans="2:31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7"/>
      <c r="AC6" s="193"/>
      <c r="AD6" s="193"/>
      <c r="AE6" s="193"/>
    </row>
    <row r="7" spans="3:31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CONCATENATE(AE9,AE10,AE11,AE12,AE13,AE14,AE15,AE16,AE17,AE18,AE19,AE20,AE21,AE23,AE24,AE25,AE26,#REF!,#REF!,#REF!,#REF!,#REF!,AE27,AE28)</f>
        <v>#DIV/0!</v>
      </c>
      <c r="S7" s="195"/>
      <c r="T7" s="195"/>
      <c r="U7" s="195"/>
      <c r="V7" s="195"/>
      <c r="W7" s="195"/>
      <c r="X7" s="195"/>
      <c r="Y7" s="195"/>
      <c r="Z7" s="195"/>
      <c r="AA7" s="196"/>
      <c r="AC7" s="193"/>
      <c r="AD7" s="193"/>
      <c r="AE7" s="193"/>
    </row>
    <row r="8" spans="3:27" ht="21" customHeight="1">
      <c r="C8" s="251" t="s">
        <v>56</v>
      </c>
      <c r="D8" s="252"/>
      <c r="E8" s="252"/>
      <c r="F8" s="53" t="s">
        <v>16</v>
      </c>
      <c r="G8" s="17"/>
      <c r="H8" s="253" t="s">
        <v>57</v>
      </c>
      <c r="I8" s="254"/>
      <c r="J8" s="254"/>
      <c r="K8" s="254"/>
      <c r="L8" s="254"/>
      <c r="M8" s="254"/>
      <c r="N8" s="254"/>
      <c r="O8" s="254"/>
      <c r="P8" s="255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6"/>
    </row>
    <row r="9" spans="3:31" ht="19.5" customHeight="1">
      <c r="C9" s="21">
        <v>1</v>
      </c>
      <c r="D9" s="235" t="s">
        <v>97</v>
      </c>
      <c r="E9" s="236"/>
      <c r="F9" s="2">
        <v>5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COUNTIF(AA35:AA74,"GEÇMEZ")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6"/>
      <c r="AC9" s="22" t="str">
        <f aca="true" t="shared" si="0" ref="AC9:AC28">IF(D9=0,"",D9)</f>
        <v>Bilgi kaynaklarına nasıl ulaşacağını bilir.</v>
      </c>
      <c r="AD9" s="23" t="e">
        <f>F75</f>
        <v>#DIV/0!</v>
      </c>
      <c r="AE9" s="13" t="e">
        <f>IF(AD9&lt;50,"    * "&amp;AC9,"")</f>
        <v>#DIV/0!</v>
      </c>
    </row>
    <row r="10" spans="3:31" ht="19.5" customHeight="1">
      <c r="C10" s="21">
        <v>2</v>
      </c>
      <c r="D10" s="235" t="s">
        <v>98</v>
      </c>
      <c r="E10" s="236"/>
      <c r="F10" s="2">
        <v>5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COUNTIF(AA35:AA74,"GEÇER")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6"/>
      <c r="AC10" s="22" t="str">
        <f t="shared" si="0"/>
        <v>Ulaştığı kaynaklardan etkin biçimde yararlanır.</v>
      </c>
      <c r="AD10" s="23" t="e">
        <f>G75</f>
        <v>#DIV/0!</v>
      </c>
      <c r="AE10" s="13" t="e">
        <f aca="true" t="shared" si="1" ref="AE10:AE28">IF(AD10&lt;50,"    * "&amp;AC10,"")</f>
        <v>#DIV/0!</v>
      </c>
    </row>
    <row r="11" spans="3:31" ht="19.5" customHeight="1">
      <c r="C11" s="21">
        <v>3</v>
      </c>
      <c r="D11" s="235" t="s">
        <v>99</v>
      </c>
      <c r="E11" s="236"/>
      <c r="F11" s="2">
        <v>5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COUNTIF(AA35:AA74,"ORTA")</f>
        <v>0</v>
      </c>
      <c r="P11" s="187"/>
      <c r="Q11" s="20"/>
      <c r="R11" s="197" t="s">
        <v>55</v>
      </c>
      <c r="S11" s="198"/>
      <c r="T11" s="198"/>
      <c r="U11" s="198"/>
      <c r="V11" s="198"/>
      <c r="W11" s="198"/>
      <c r="X11" s="198"/>
      <c r="Y11" s="198"/>
      <c r="Z11" s="198"/>
      <c r="AA11" s="199"/>
      <c r="AC11" s="22" t="str">
        <f t="shared" si="0"/>
        <v>Derse değişik yardımcı kaynaklarla gelir.</v>
      </c>
      <c r="AD11" s="23" t="e">
        <f>H75</f>
        <v>#DIV/0!</v>
      </c>
      <c r="AE11" s="13" t="e">
        <f t="shared" si="1"/>
        <v>#DIV/0!</v>
      </c>
    </row>
    <row r="12" spans="3:31" ht="19.5" customHeight="1">
      <c r="C12" s="21">
        <v>4</v>
      </c>
      <c r="D12" s="235" t="s">
        <v>100</v>
      </c>
      <c r="E12" s="236"/>
      <c r="F12" s="2">
        <v>5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COUNTIF(AA35:AA74,"İYİ")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9"/>
      <c r="AC12" s="22" t="str">
        <f t="shared" si="0"/>
        <v>Derse gerekli hazırlıklar yaparak gelir.</v>
      </c>
      <c r="AD12" s="23" t="e">
        <f>I75</f>
        <v>#DIV/0!</v>
      </c>
      <c r="AE12" s="13" t="e">
        <f t="shared" si="1"/>
        <v>#DIV/0!</v>
      </c>
    </row>
    <row r="13" spans="3:31" ht="19.5" customHeight="1">
      <c r="C13" s="21">
        <v>5</v>
      </c>
      <c r="D13" s="235" t="s">
        <v>101</v>
      </c>
      <c r="E13" s="236"/>
      <c r="F13" s="2">
        <v>5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COUNTIF(AA35:AA74,"PEKİYİ")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9"/>
      <c r="AC13" s="22" t="str">
        <f t="shared" si="0"/>
        <v>Ders araç gereçlerini özenli kullanır.</v>
      </c>
      <c r="AD13" s="23" t="e">
        <f>J75</f>
        <v>#DIV/0!</v>
      </c>
      <c r="AE13" s="13" t="e">
        <f t="shared" si="1"/>
        <v>#DIV/0!</v>
      </c>
    </row>
    <row r="14" spans="3:31" ht="19.5" customHeight="1">
      <c r="C14" s="21">
        <v>6</v>
      </c>
      <c r="D14" s="235" t="s">
        <v>116</v>
      </c>
      <c r="E14" s="236"/>
      <c r="F14" s="2">
        <v>5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9"/>
      <c r="AC14" s="22" t="str">
        <f t="shared" si="0"/>
        <v>Aldığı ödevleri zamanında teslim eder.</v>
      </c>
      <c r="AD14" s="23" t="e">
        <f>K75</f>
        <v>#DIV/0!</v>
      </c>
      <c r="AE14" s="13" t="e">
        <f t="shared" si="1"/>
        <v>#DIV/0!</v>
      </c>
    </row>
    <row r="15" spans="3:31" ht="17.25" customHeight="1">
      <c r="C15" s="21">
        <v>7</v>
      </c>
      <c r="D15" s="235" t="s">
        <v>102</v>
      </c>
      <c r="E15" s="236"/>
      <c r="F15" s="2">
        <v>5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IF(COUNT(Z35:Z74)=0," ",SUM(Z35:Z74)/COUNT(Z35:Z74))</f>
        <v> </v>
      </c>
      <c r="P15" s="214"/>
      <c r="Q15" s="24"/>
      <c r="R15" s="25"/>
      <c r="S15" s="26"/>
      <c r="T15" s="26"/>
      <c r="U15" s="26"/>
      <c r="V15" s="26"/>
      <c r="W15" s="26"/>
      <c r="X15" s="219">
        <f>AnaSayfa!H9</f>
        <v>0</v>
      </c>
      <c r="Y15" s="219"/>
      <c r="Z15" s="219"/>
      <c r="AA15" s="220"/>
      <c r="AC15" s="22" t="str">
        <f t="shared" si="0"/>
        <v>Konu ile ilgili görüşlerini çekinmeden ifade eder.</v>
      </c>
      <c r="AD15" s="23" t="e">
        <f>L75</f>
        <v>#DIV/0!</v>
      </c>
      <c r="AE15" s="13" t="e">
        <f t="shared" si="1"/>
        <v>#DIV/0!</v>
      </c>
    </row>
    <row r="16" spans="3:31" ht="19.5" customHeight="1" thickBot="1">
      <c r="C16" s="21">
        <v>8</v>
      </c>
      <c r="D16" s="235" t="s">
        <v>103</v>
      </c>
      <c r="E16" s="236"/>
      <c r="F16" s="2">
        <v>5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21">
        <f>AnaSayfa!H10</f>
        <v>0</v>
      </c>
      <c r="Y16" s="221"/>
      <c r="Z16" s="221"/>
      <c r="AA16" s="222"/>
      <c r="AC16" s="22" t="str">
        <f t="shared" si="0"/>
        <v>Görüşü sorulduğunda söyler.</v>
      </c>
      <c r="AD16" s="23" t="e">
        <f>M75</f>
        <v>#DIV/0!</v>
      </c>
      <c r="AE16" s="13" t="e">
        <f t="shared" si="1"/>
        <v>#DIV/0!</v>
      </c>
    </row>
    <row r="17" spans="3:31" ht="19.5" customHeight="1" thickBot="1">
      <c r="C17" s="21">
        <v>9</v>
      </c>
      <c r="D17" s="235" t="s">
        <v>104</v>
      </c>
      <c r="E17" s="236"/>
      <c r="F17" s="2">
        <v>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/>
      <c r="AC17" s="22" t="str">
        <f t="shared" si="0"/>
        <v>Dersi geliştirtici ve düşündürücü sorular sorar.</v>
      </c>
      <c r="AD17" s="23" t="e">
        <f>N75</f>
        <v>#DIV/0!</v>
      </c>
      <c r="AE17" s="13" t="e">
        <f t="shared" si="1"/>
        <v>#DIV/0!</v>
      </c>
    </row>
    <row r="18" spans="3:31" ht="19.5" customHeight="1">
      <c r="C18" s="21">
        <v>10</v>
      </c>
      <c r="D18" s="235" t="s">
        <v>105</v>
      </c>
      <c r="E18" s="236"/>
      <c r="F18" s="2">
        <v>5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C18" s="22" t="str">
        <f t="shared" si="0"/>
        <v>Özgün görüşler ve örneklerle derse katılır.</v>
      </c>
      <c r="AD18" s="23" t="e">
        <f>O75</f>
        <v>#DIV/0!</v>
      </c>
      <c r="AE18" s="13" t="e">
        <f t="shared" si="1"/>
        <v>#DIV/0!</v>
      </c>
    </row>
    <row r="19" spans="3:31" ht="19.5" customHeight="1">
      <c r="C19" s="21">
        <v>11</v>
      </c>
      <c r="D19" s="235" t="s">
        <v>106</v>
      </c>
      <c r="E19" s="236"/>
      <c r="F19" s="2">
        <v>5</v>
      </c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C19" s="22" t="str">
        <f t="shared" si="0"/>
        <v>Kendisine verilen kaynaklarla yetinmeyip farklı kaynakları araştırır.</v>
      </c>
      <c r="AD19" s="23" t="e">
        <f>P75</f>
        <v>#DIV/0!</v>
      </c>
      <c r="AE19" s="13" t="e">
        <f t="shared" si="1"/>
        <v>#DIV/0!</v>
      </c>
    </row>
    <row r="20" spans="3:31" ht="19.5" customHeight="1">
      <c r="C20" s="21">
        <v>12</v>
      </c>
      <c r="D20" s="235" t="s">
        <v>107</v>
      </c>
      <c r="E20" s="236"/>
      <c r="F20" s="2">
        <v>5</v>
      </c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C20" s="22" t="str">
        <f t="shared" si="0"/>
        <v>İnceleme ve araştırma ödevlerini özenerek yapar.</v>
      </c>
      <c r="AD20" s="23" t="e">
        <f>Q75</f>
        <v>#DIV/0!</v>
      </c>
      <c r="AE20" s="13" t="e">
        <f t="shared" si="1"/>
        <v>#DIV/0!</v>
      </c>
    </row>
    <row r="21" spans="3:31" ht="19.5" customHeight="1">
      <c r="C21" s="21">
        <v>13</v>
      </c>
      <c r="D21" s="235" t="s">
        <v>108</v>
      </c>
      <c r="E21" s="236"/>
      <c r="F21" s="2">
        <v>5</v>
      </c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C21" s="22" t="str">
        <f t="shared" si="0"/>
        <v>Gözlemlerini dikkatli bir şekilde yapar.</v>
      </c>
      <c r="AD21" s="23" t="e">
        <f>R75</f>
        <v>#DIV/0!</v>
      </c>
      <c r="AE21" s="13" t="e">
        <f t="shared" si="1"/>
        <v>#DIV/0!</v>
      </c>
    </row>
    <row r="22" spans="3:31" ht="19.5" customHeight="1">
      <c r="C22" s="21">
        <v>14</v>
      </c>
      <c r="D22" s="235" t="s">
        <v>109</v>
      </c>
      <c r="E22" s="236"/>
      <c r="F22" s="2">
        <v>5</v>
      </c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22" t="str">
        <f t="shared" si="0"/>
        <v>Gözlemleri sonucunda mantıksal çıkarımlarda bulunur.</v>
      </c>
      <c r="AD22" s="23" t="e">
        <f>S75</f>
        <v>#DIV/0!</v>
      </c>
      <c r="AE22" s="13" t="e">
        <f t="shared" si="1"/>
        <v>#DIV/0!</v>
      </c>
    </row>
    <row r="23" spans="3:31" ht="19.5" customHeight="1">
      <c r="C23" s="21">
        <v>15</v>
      </c>
      <c r="D23" s="235" t="s">
        <v>110</v>
      </c>
      <c r="E23" s="236"/>
      <c r="F23" s="2">
        <v>5</v>
      </c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C23" s="22" t="str">
        <f t="shared" si="0"/>
        <v>Araştırma ve inceleme sonucunda genellemelere ulaşır.</v>
      </c>
      <c r="AD23" s="23" t="e">
        <f>T75</f>
        <v>#DIV/0!</v>
      </c>
      <c r="AE23" s="13" t="e">
        <f t="shared" si="1"/>
        <v>#DIV/0!</v>
      </c>
    </row>
    <row r="24" spans="3:31" ht="19.5" customHeight="1">
      <c r="C24" s="21">
        <v>16</v>
      </c>
      <c r="D24" s="235" t="s">
        <v>111</v>
      </c>
      <c r="E24" s="236"/>
      <c r="F24" s="2">
        <v>5</v>
      </c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2" t="str">
        <f t="shared" si="0"/>
        <v>Bilinenlerden yararlanarak bilinmeyenleri kestirir.</v>
      </c>
      <c r="AD24" s="23" t="e">
        <f>U75</f>
        <v>#DIV/0!</v>
      </c>
      <c r="AE24" s="13" t="e">
        <f t="shared" si="1"/>
        <v>#DIV/0!</v>
      </c>
    </row>
    <row r="25" spans="3:31" ht="19.5" customHeight="1">
      <c r="C25" s="21">
        <v>17</v>
      </c>
      <c r="D25" s="235" t="s">
        <v>112</v>
      </c>
      <c r="E25" s="236"/>
      <c r="F25" s="2">
        <v>5</v>
      </c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C25" s="22" t="str">
        <f t="shared" si="0"/>
        <v>Verileri çizelgelere ve verilere dönüştürür.</v>
      </c>
      <c r="AD25" s="23" t="e">
        <f>#REF!</f>
        <v>#REF!</v>
      </c>
      <c r="AE25" s="13" t="e">
        <f t="shared" si="1"/>
        <v>#REF!</v>
      </c>
    </row>
    <row r="26" spans="3:31" ht="19.5" customHeight="1">
      <c r="C26" s="21">
        <v>18</v>
      </c>
      <c r="D26" s="235" t="s">
        <v>113</v>
      </c>
      <c r="E26" s="236"/>
      <c r="F26" s="2">
        <v>5</v>
      </c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C26" s="22" t="str">
        <f t="shared" si="0"/>
        <v>Yönteme uygun araştırma yapar.</v>
      </c>
      <c r="AD26" s="23" t="e">
        <f>#REF!</f>
        <v>#REF!</v>
      </c>
      <c r="AE26" s="13" t="e">
        <f t="shared" si="1"/>
        <v>#REF!</v>
      </c>
    </row>
    <row r="27" spans="3:31" ht="19.5" customHeight="1">
      <c r="C27" s="21">
        <v>19</v>
      </c>
      <c r="D27" s="235" t="s">
        <v>114</v>
      </c>
      <c r="E27" s="236"/>
      <c r="F27" s="2">
        <v>5</v>
      </c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C27" s="22" t="str">
        <f t="shared" si="0"/>
        <v>Araştırma sonuçlarını doğru yorumlar.</v>
      </c>
      <c r="AD27" s="23" t="e">
        <f>X75</f>
        <v>#DIV/0!</v>
      </c>
      <c r="AE27" s="13" t="e">
        <f t="shared" si="1"/>
        <v>#DIV/0!</v>
      </c>
    </row>
    <row r="28" spans="3:31" ht="19.5" customHeight="1">
      <c r="C28" s="21">
        <v>20</v>
      </c>
      <c r="D28" s="235" t="s">
        <v>115</v>
      </c>
      <c r="E28" s="236"/>
      <c r="F28" s="2">
        <v>5</v>
      </c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C28" s="22" t="str">
        <f t="shared" si="0"/>
        <v>Araştırma sonuçlarını sunar.</v>
      </c>
      <c r="AD28" s="23" t="e">
        <f>Y75</f>
        <v>#DIV/0!</v>
      </c>
      <c r="AE28" s="13" t="e">
        <f t="shared" si="1"/>
        <v>#DIV/0!</v>
      </c>
    </row>
    <row r="29" spans="3:30" ht="19.5" customHeight="1" thickBot="1">
      <c r="C29" s="208" t="s">
        <v>8</v>
      </c>
      <c r="D29" s="209"/>
      <c r="E29" s="210"/>
      <c r="F29" s="32">
        <f>SUM(F9:F28)</f>
        <v>100</v>
      </c>
      <c r="G29" s="16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C29" s="22"/>
      <c r="AD29" s="23"/>
    </row>
    <row r="30" spans="3:30" ht="27" customHeight="1" thickBot="1"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C30" s="22"/>
      <c r="AD30" s="23"/>
    </row>
    <row r="31" spans="3:30" ht="24.75" customHeight="1">
      <c r="C31" s="247" t="s">
        <v>0</v>
      </c>
      <c r="D31" s="237"/>
      <c r="E31" s="237"/>
      <c r="F31" s="237" t="s">
        <v>61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 t="s">
        <v>6</v>
      </c>
      <c r="AA31" s="240" t="s">
        <v>2</v>
      </c>
      <c r="AC31" s="22"/>
      <c r="AD31" s="23"/>
    </row>
    <row r="32" spans="3:30" ht="126.75" customHeight="1">
      <c r="C32" s="248" t="s">
        <v>3</v>
      </c>
      <c r="D32" s="244" t="s">
        <v>4</v>
      </c>
      <c r="E32" s="244" t="s">
        <v>5</v>
      </c>
      <c r="F32" s="49" t="str">
        <f>IF($D9="","",$D9)</f>
        <v>Bilgi kaynaklarına nasıl ulaşacağını bilir.</v>
      </c>
      <c r="G32" s="49" t="str">
        <f>IF($D10="","",$D10)</f>
        <v>Ulaştığı kaynaklardan etkin biçimde yararlanır.</v>
      </c>
      <c r="H32" s="49" t="str">
        <f>IF($D11="","",$D11)</f>
        <v>Derse değişik yardımcı kaynaklarla gelir.</v>
      </c>
      <c r="I32" s="49" t="str">
        <f>IF($D12="","",$D12)</f>
        <v>Derse gerekli hazırlıklar yaparak gelir.</v>
      </c>
      <c r="J32" s="49" t="str">
        <f>IF($D13="","",$D13)</f>
        <v>Ders araç gereçlerini özenli kullanır.</v>
      </c>
      <c r="K32" s="49" t="str">
        <f>IF($D14="","",$D14)</f>
        <v>Aldığı ödevleri zamanında teslim eder.</v>
      </c>
      <c r="L32" s="49" t="str">
        <f>IF($D15="","",$D15)</f>
        <v>Konu ile ilgili görüşlerini çekinmeden ifade eder.</v>
      </c>
      <c r="M32" s="49" t="str">
        <f>IF($D16="","",$D16)</f>
        <v>Görüşü sorulduğunda söyler.</v>
      </c>
      <c r="N32" s="49" t="str">
        <f>IF($D17="","",$D17)</f>
        <v>Dersi geliştirtici ve düşündürücü sorular sorar.</v>
      </c>
      <c r="O32" s="49" t="str">
        <f>IF($D18="","",$D18)</f>
        <v>Özgün görüşler ve örneklerle derse katılır.</v>
      </c>
      <c r="P32" s="49" t="str">
        <f>IF($D19="","",$D19)</f>
        <v>Kendisine verilen kaynaklarla yetinmeyip farklı kaynakları araştırır.</v>
      </c>
      <c r="Q32" s="49" t="str">
        <f>IF($D20="","",$D20)</f>
        <v>İnceleme ve araştırma ödevlerini özenerek yapar.</v>
      </c>
      <c r="R32" s="49" t="str">
        <f>IF($D21="","",$D21)</f>
        <v>Gözlemlerini dikkatli bir şekilde yapar.</v>
      </c>
      <c r="S32" s="49" t="str">
        <f>IF($D22="","",$D22)</f>
        <v>Gözlemleri sonucunda mantıksal çıkarımlarda bulunur.</v>
      </c>
      <c r="T32" s="49" t="str">
        <f>IF($D23="","",$D23)</f>
        <v>Araştırma ve inceleme sonucunda genellemelere ulaşır.</v>
      </c>
      <c r="U32" s="49" t="str">
        <f>IF($D24="","",$D24)</f>
        <v>Bilinenlerden yararlanarak bilinmeyenleri kestirir.</v>
      </c>
      <c r="V32" s="49" t="str">
        <f>IF($D25="","",$D25)</f>
        <v>Verileri çizelgelere ve verilere dönüştürür.</v>
      </c>
      <c r="W32" s="49" t="str">
        <f>IF($D26="","",$D26)</f>
        <v>Yönteme uygun araştırma yapar.</v>
      </c>
      <c r="X32" s="49" t="str">
        <f>IF($D27="","",$D27)</f>
        <v>Araştırma sonuçlarını doğru yorumlar.</v>
      </c>
      <c r="Y32" s="49" t="str">
        <f>IF($D28="","",$D28)</f>
        <v>Araştırma sonuçlarını sunar.</v>
      </c>
      <c r="Z32" s="239"/>
      <c r="AA32" s="241"/>
      <c r="AC32" s="22"/>
      <c r="AD32" s="23"/>
    </row>
    <row r="33" spans="3:30" ht="20.25" customHeight="1">
      <c r="C33" s="249"/>
      <c r="D33" s="245"/>
      <c r="E33" s="245"/>
      <c r="F33" s="50">
        <f>IF($C9="","",$C9)</f>
        <v>1</v>
      </c>
      <c r="G33" s="50">
        <f>IF($C10="","",$C10)</f>
        <v>2</v>
      </c>
      <c r="H33" s="50">
        <f>IF($C11="","",$C11)</f>
        <v>3</v>
      </c>
      <c r="I33" s="50">
        <f>IF($C12="","",$C12)</f>
        <v>4</v>
      </c>
      <c r="J33" s="50">
        <f>IF($C13="","",$C13)</f>
        <v>5</v>
      </c>
      <c r="K33" s="50">
        <f>IF($C14="","",$C14)</f>
        <v>6</v>
      </c>
      <c r="L33" s="50">
        <f>IF($C15="","",$C15)</f>
        <v>7</v>
      </c>
      <c r="M33" s="50">
        <f>IF($C16="","",$C16)</f>
        <v>8</v>
      </c>
      <c r="N33" s="50">
        <f>IF($C17="","",$C17)</f>
        <v>9</v>
      </c>
      <c r="O33" s="50">
        <f>IF($C18="","",$C18)</f>
        <v>10</v>
      </c>
      <c r="P33" s="50">
        <f>IF($C19="","",$C19)</f>
        <v>11</v>
      </c>
      <c r="Q33" s="50">
        <f>IF($C20="","",$C20)</f>
        <v>12</v>
      </c>
      <c r="R33" s="50">
        <f>IF($C21="","",$C21)</f>
        <v>13</v>
      </c>
      <c r="S33" s="50">
        <f>IF($C22="","",$C22)</f>
        <v>14</v>
      </c>
      <c r="T33" s="50">
        <f>IF($C23="","",$C23)</f>
        <v>15</v>
      </c>
      <c r="U33" s="50">
        <f>IF($C24="","",$C24)</f>
        <v>16</v>
      </c>
      <c r="V33" s="50">
        <f>IF($C25="","",$C25)</f>
        <v>17</v>
      </c>
      <c r="W33" s="50">
        <f>IF($C26="","",$C26)</f>
        <v>18</v>
      </c>
      <c r="X33" s="50">
        <f>IF($C27="","",$C27)</f>
        <v>19</v>
      </c>
      <c r="Y33" s="50">
        <f>IF($C28="","",$C28)</f>
        <v>20</v>
      </c>
      <c r="Z33" s="51"/>
      <c r="AA33" s="52"/>
      <c r="AC33" s="22"/>
      <c r="AD33" s="23"/>
    </row>
    <row r="34" spans="3:30" ht="20.25" customHeight="1">
      <c r="C34" s="250"/>
      <c r="D34" s="246"/>
      <c r="E34" s="246"/>
      <c r="F34" s="50">
        <f>IF($F9="","",$F9)</f>
        <v>5</v>
      </c>
      <c r="G34" s="50">
        <f>IF($F10="","",$F10)</f>
        <v>5</v>
      </c>
      <c r="H34" s="50">
        <f>IF($F11="","",$F11)</f>
        <v>5</v>
      </c>
      <c r="I34" s="50">
        <f>IF($F12="","",$F12)</f>
        <v>5</v>
      </c>
      <c r="J34" s="50">
        <f>IF($F13="","",$F13)</f>
        <v>5</v>
      </c>
      <c r="K34" s="50">
        <f>IF($F14="","",$F14)</f>
        <v>5</v>
      </c>
      <c r="L34" s="50">
        <f>IF($F15="","",$F15)</f>
        <v>5</v>
      </c>
      <c r="M34" s="50">
        <f>IF($F16="","",$F16)</f>
        <v>5</v>
      </c>
      <c r="N34" s="50">
        <f>IF($F17="","",$F17)</f>
        <v>5</v>
      </c>
      <c r="O34" s="50">
        <f>IF($F18="","",$F18)</f>
        <v>5</v>
      </c>
      <c r="P34" s="50">
        <f>IF($F19="","",$F19)</f>
        <v>5</v>
      </c>
      <c r="Q34" s="50">
        <f>IF($F20="","",$F20)</f>
        <v>5</v>
      </c>
      <c r="R34" s="50">
        <f>IF($F21="","",$F21)</f>
        <v>5</v>
      </c>
      <c r="S34" s="50">
        <f>IF($F22="","",$F22)</f>
        <v>5</v>
      </c>
      <c r="T34" s="50">
        <f>IF($F23="","",$F23)</f>
        <v>5</v>
      </c>
      <c r="U34" s="50">
        <f>IF($F24="","",$F24)</f>
        <v>5</v>
      </c>
      <c r="V34" s="50">
        <f>IF($F25="","",$F25)</f>
        <v>5</v>
      </c>
      <c r="W34" s="50">
        <f>IF($F26="","",$F26)</f>
        <v>5</v>
      </c>
      <c r="X34" s="50">
        <f>IF($F27="","",$F27)</f>
        <v>5</v>
      </c>
      <c r="Y34" s="50">
        <f>IF($F28="","",$F28)</f>
        <v>5</v>
      </c>
      <c r="Z34" s="51">
        <f>SUM(F34:Y34)</f>
        <v>100</v>
      </c>
      <c r="AA34" s="52"/>
      <c r="AC34" s="22"/>
      <c r="AD34" s="23"/>
    </row>
    <row r="35" spans="3:30" ht="15" customHeight="1">
      <c r="C35" s="39">
        <v>1</v>
      </c>
      <c r="D35" s="40" t="str">
        <f>IF(AnaSayfa!C5=0," ",AnaSayfa!C5)</f>
        <v> </v>
      </c>
      <c r="E35" s="40" t="str">
        <f>IF(AnaSayfa!D5=0," ",AnaSayfa!D5)</f>
        <v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1" t="str">
        <f aca="true" t="shared" si="2" ref="Z35:Z74">IF(COUNTBLANK(F35:Y35)=COLUMNS(F35:Y35)," ",IF(SUM(F35:Y35)=0,0,SUM(F35:Y35)))</f>
        <v> </v>
      </c>
      <c r="AA35" s="42" t="str">
        <f>IF(Z35=" "," ",IF(Z35&gt;=85,"PEKİYİ",IF(Z35&gt;=70,"İYİ",IF(Z35&gt;=60,"ORTA",IF(Z35&gt;=50,"GEÇER",IF(Z35&lt;50,"GEÇMEZ"))))))</f>
        <v> </v>
      </c>
      <c r="AC35" s="22"/>
      <c r="AD35" s="23"/>
    </row>
    <row r="36" spans="3:30" ht="15" customHeight="1">
      <c r="C36" s="39">
        <v>2</v>
      </c>
      <c r="D36" s="40" t="str">
        <f>IF(AnaSayfa!C6=0," ",AnaSayfa!C6)</f>
        <v> </v>
      </c>
      <c r="E36" s="40" t="str">
        <f>IF(AnaSayfa!D6=0," ",AnaSayfa!D6)</f>
        <v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 t="str">
        <f t="shared" si="2"/>
        <v> </v>
      </c>
      <c r="AA36" s="42" t="str">
        <f aca="true" t="shared" si="3" ref="AA36:AA74">IF(Z36=" "," ",IF(Z36&gt;=85,"PEKİYİ",IF(Z36&gt;=70,"İYİ",IF(Z36&gt;=60,"ORTA",IF(Z36&gt;=50,"GEÇER",IF(Z36&lt;50,"GEÇMEZ",0))))))</f>
        <v> </v>
      </c>
      <c r="AC36" s="22"/>
      <c r="AD36" s="23"/>
    </row>
    <row r="37" spans="3:30" ht="15" customHeight="1">
      <c r="C37" s="39">
        <v>3</v>
      </c>
      <c r="D37" s="40" t="str">
        <f>IF(AnaSayfa!C7=0," ",AnaSayfa!C7)</f>
        <v> </v>
      </c>
      <c r="E37" s="40" t="str">
        <f>IF(AnaSayfa!D7=0," ",AnaSayfa!D7)</f>
        <v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 t="str">
        <f t="shared" si="2"/>
        <v> </v>
      </c>
      <c r="AA37" s="42" t="str">
        <f t="shared" si="3"/>
        <v> </v>
      </c>
      <c r="AC37" s="22"/>
      <c r="AD37" s="23"/>
    </row>
    <row r="38" spans="3:30" ht="15" customHeight="1">
      <c r="C38" s="39">
        <v>4</v>
      </c>
      <c r="D38" s="40" t="str">
        <f>IF(AnaSayfa!C8=0," ",AnaSayfa!C8)</f>
        <v> </v>
      </c>
      <c r="E38" s="40" t="str">
        <f>IF(AnaSayfa!D8=0," ",AnaSayfa!D8)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1" t="str">
        <f t="shared" si="2"/>
        <v> </v>
      </c>
      <c r="AA38" s="42" t="str">
        <f t="shared" si="3"/>
        <v> </v>
      </c>
      <c r="AC38" s="22"/>
      <c r="AD38" s="23"/>
    </row>
    <row r="39" spans="3:29" ht="15" customHeight="1">
      <c r="C39" s="39">
        <v>5</v>
      </c>
      <c r="D39" s="40" t="str">
        <f>IF(AnaSayfa!C9=0," ",AnaSayfa!C9)</f>
        <v> </v>
      </c>
      <c r="E39" s="40" t="str">
        <f>IF(AnaSayfa!D9=0," ",AnaSayfa!D9)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 t="str">
        <f t="shared" si="2"/>
        <v> </v>
      </c>
      <c r="AA39" s="42" t="str">
        <f t="shared" si="3"/>
        <v> </v>
      </c>
      <c r="AC39" s="43"/>
    </row>
    <row r="40" spans="3:29" ht="15" customHeight="1">
      <c r="C40" s="39">
        <v>6</v>
      </c>
      <c r="D40" s="40" t="str">
        <f>IF(AnaSayfa!C10=0," ",AnaSayfa!C10)</f>
        <v> </v>
      </c>
      <c r="E40" s="40" t="str">
        <f>IF(AnaSayfa!D10=0," ",AnaSayfa!D10)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 t="str">
        <f t="shared" si="2"/>
        <v> </v>
      </c>
      <c r="AA40" s="42" t="str">
        <f t="shared" si="3"/>
        <v> </v>
      </c>
      <c r="AC40" s="43"/>
    </row>
    <row r="41" spans="3:29" ht="15" customHeight="1">
      <c r="C41" s="39">
        <v>7</v>
      </c>
      <c r="D41" s="40" t="str">
        <f>IF(AnaSayfa!C11=0," ",AnaSayfa!C11)</f>
        <v> </v>
      </c>
      <c r="E41" s="40" t="str">
        <f>IF(AnaSayfa!D11=0," ",AnaSayfa!D11)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1" t="str">
        <f t="shared" si="2"/>
        <v> </v>
      </c>
      <c r="AA41" s="42" t="str">
        <f t="shared" si="3"/>
        <v> </v>
      </c>
      <c r="AC41" s="43"/>
    </row>
    <row r="42" spans="3:29" ht="15" customHeight="1">
      <c r="C42" s="39">
        <v>8</v>
      </c>
      <c r="D42" s="40" t="str">
        <f>IF(AnaSayfa!C12=0," ",AnaSayfa!C12)</f>
        <v> </v>
      </c>
      <c r="E42" s="40" t="str">
        <f>IF(AnaSayfa!D12=0," ",AnaSayfa!D12)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 t="str">
        <f t="shared" si="2"/>
        <v> </v>
      </c>
      <c r="AA42" s="42" t="str">
        <f t="shared" si="3"/>
        <v> </v>
      </c>
      <c r="AC42" s="43"/>
    </row>
    <row r="43" spans="3:29" ht="15" customHeight="1">
      <c r="C43" s="39">
        <v>9</v>
      </c>
      <c r="D43" s="40" t="str">
        <f>IF(AnaSayfa!C13=0," ",AnaSayfa!C13)</f>
        <v> </v>
      </c>
      <c r="E43" s="40" t="str">
        <f>IF(AnaSayfa!D13=0," ",AnaSayfa!D13)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 t="str">
        <f t="shared" si="2"/>
        <v> </v>
      </c>
      <c r="AA43" s="42" t="str">
        <f t="shared" si="3"/>
        <v> </v>
      </c>
      <c r="AC43" s="43"/>
    </row>
    <row r="44" spans="3:29" ht="15" customHeight="1">
      <c r="C44" s="39">
        <v>10</v>
      </c>
      <c r="D44" s="40" t="str">
        <f>IF(AnaSayfa!C14=0," ",AnaSayfa!C14)</f>
        <v> </v>
      </c>
      <c r="E44" s="40" t="str">
        <f>IF(AnaSayfa!D14=0," ",AnaSayfa!D14)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1" t="str">
        <f t="shared" si="2"/>
        <v> </v>
      </c>
      <c r="AA44" s="42" t="str">
        <f t="shared" si="3"/>
        <v> </v>
      </c>
      <c r="AC44" s="43"/>
    </row>
    <row r="45" spans="3:29" ht="15" customHeight="1">
      <c r="C45" s="39">
        <v>11</v>
      </c>
      <c r="D45" s="40" t="str">
        <f>IF(AnaSayfa!C15=0," ",AnaSayfa!C15)</f>
        <v> </v>
      </c>
      <c r="E45" s="40" t="str">
        <f>IF(AnaSayfa!D15=0," ",AnaSayfa!D15)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 t="str">
        <f t="shared" si="2"/>
        <v> </v>
      </c>
      <c r="AA45" s="42" t="str">
        <f t="shared" si="3"/>
        <v> </v>
      </c>
      <c r="AC45" s="43"/>
    </row>
    <row r="46" spans="3:29" ht="15" customHeight="1">
      <c r="C46" s="39">
        <v>12</v>
      </c>
      <c r="D46" s="40" t="str">
        <f>IF(AnaSayfa!C16=0," ",AnaSayfa!C16)</f>
        <v> </v>
      </c>
      <c r="E46" s="40" t="str">
        <f>IF(AnaSayfa!D16=0," ",AnaSayfa!D16)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 t="str">
        <f t="shared" si="2"/>
        <v> </v>
      </c>
      <c r="AA46" s="42" t="str">
        <f t="shared" si="3"/>
        <v> </v>
      </c>
      <c r="AC46" s="43"/>
    </row>
    <row r="47" spans="3:29" ht="15" customHeight="1">
      <c r="C47" s="39">
        <v>13</v>
      </c>
      <c r="D47" s="40" t="str">
        <f>IF(AnaSayfa!C17=0," ",AnaSayfa!C17)</f>
        <v> </v>
      </c>
      <c r="E47" s="40" t="str">
        <f>IF(AnaSayfa!D17=0," ",AnaSayfa!D17)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1" t="str">
        <f t="shared" si="2"/>
        <v> </v>
      </c>
      <c r="AA47" s="42" t="str">
        <f t="shared" si="3"/>
        <v> </v>
      </c>
      <c r="AC47" s="43"/>
    </row>
    <row r="48" spans="3:29" ht="15" customHeight="1">
      <c r="C48" s="39">
        <v>14</v>
      </c>
      <c r="D48" s="40" t="str">
        <f>IF(AnaSayfa!C18=0," ",AnaSayfa!C18)</f>
        <v> </v>
      </c>
      <c r="E48" s="40" t="str">
        <f>IF(AnaSayfa!D18=0," ",AnaSayfa!D18)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 t="str">
        <f t="shared" si="2"/>
        <v> </v>
      </c>
      <c r="AA48" s="42" t="str">
        <f t="shared" si="3"/>
        <v> </v>
      </c>
      <c r="AC48" s="43"/>
    </row>
    <row r="49" spans="3:29" ht="15" customHeight="1">
      <c r="C49" s="39">
        <v>15</v>
      </c>
      <c r="D49" s="40" t="str">
        <f>IF(AnaSayfa!C19=0," ",AnaSayfa!C19)</f>
        <v> </v>
      </c>
      <c r="E49" s="40" t="str">
        <f>IF(AnaSayfa!D19=0," ",AnaSayfa!D19)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 t="str">
        <f t="shared" si="2"/>
        <v> </v>
      </c>
      <c r="AA49" s="42" t="str">
        <f t="shared" si="3"/>
        <v> </v>
      </c>
      <c r="AC49" s="43"/>
    </row>
    <row r="50" spans="3:29" ht="15" customHeight="1">
      <c r="C50" s="39">
        <v>16</v>
      </c>
      <c r="D50" s="40" t="str">
        <f>IF(AnaSayfa!C20=0," ",AnaSayfa!C20)</f>
        <v> </v>
      </c>
      <c r="E50" s="40" t="str">
        <f>IF(AnaSayfa!D20=0," ",AnaSayfa!D20)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1" t="str">
        <f t="shared" si="2"/>
        <v> </v>
      </c>
      <c r="AA50" s="42" t="str">
        <f t="shared" si="3"/>
        <v> </v>
      </c>
      <c r="AC50" s="43"/>
    </row>
    <row r="51" spans="3:29" ht="15" customHeight="1">
      <c r="C51" s="39">
        <v>17</v>
      </c>
      <c r="D51" s="40" t="str">
        <f>IF(AnaSayfa!C21=0," ",AnaSayfa!C21)</f>
        <v> </v>
      </c>
      <c r="E51" s="40" t="str">
        <f>IF(AnaSayfa!D21=0," ",AnaSayfa!D21)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 t="str">
        <f t="shared" si="2"/>
        <v> </v>
      </c>
      <c r="AA51" s="42" t="str">
        <f t="shared" si="3"/>
        <v> </v>
      </c>
      <c r="AC51" s="43"/>
    </row>
    <row r="52" spans="3:29" ht="15" customHeight="1">
      <c r="C52" s="39">
        <v>18</v>
      </c>
      <c r="D52" s="40" t="str">
        <f>IF(AnaSayfa!C22=0," ",AnaSayfa!C22)</f>
        <v> </v>
      </c>
      <c r="E52" s="40" t="str">
        <f>IF(AnaSayfa!D22=0," ",AnaSayfa!D22)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 t="str">
        <f t="shared" si="2"/>
        <v> </v>
      </c>
      <c r="AA52" s="42" t="str">
        <f t="shared" si="3"/>
        <v> </v>
      </c>
      <c r="AC52" s="43"/>
    </row>
    <row r="53" spans="3:29" ht="15" customHeight="1">
      <c r="C53" s="39">
        <v>19</v>
      </c>
      <c r="D53" s="40" t="str">
        <f>IF(AnaSayfa!C23=0," ",AnaSayfa!C23)</f>
        <v> </v>
      </c>
      <c r="E53" s="40" t="str">
        <f>IF(AnaSayfa!D23=0," ",AnaSayfa!D23)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1" t="str">
        <f t="shared" si="2"/>
        <v> </v>
      </c>
      <c r="AA53" s="42" t="str">
        <f t="shared" si="3"/>
        <v> </v>
      </c>
      <c r="AC53" s="43"/>
    </row>
    <row r="54" spans="3:29" ht="15" customHeight="1">
      <c r="C54" s="39">
        <v>20</v>
      </c>
      <c r="D54" s="40" t="str">
        <f>IF(AnaSayfa!C24=0," ",AnaSayfa!C24)</f>
        <v> </v>
      </c>
      <c r="E54" s="40" t="str">
        <f>IF(AnaSayfa!D24=0," ",AnaSayfa!D24)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 t="str">
        <f t="shared" si="2"/>
        <v> </v>
      </c>
      <c r="AA54" s="42" t="str">
        <f t="shared" si="3"/>
        <v> </v>
      </c>
      <c r="AC54" s="43"/>
    </row>
    <row r="55" spans="3:29" ht="15" customHeight="1">
      <c r="C55" s="39">
        <v>21</v>
      </c>
      <c r="D55" s="40" t="str">
        <f>IF(AnaSayfa!C25=0," ",AnaSayfa!C25)</f>
        <v> </v>
      </c>
      <c r="E55" s="40" t="str">
        <f>IF(AnaSayfa!D25=0," ",AnaSayfa!D25)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 t="str">
        <f t="shared" si="2"/>
        <v> </v>
      </c>
      <c r="AA55" s="42" t="str">
        <f t="shared" si="3"/>
        <v> </v>
      </c>
      <c r="AC55" s="43"/>
    </row>
    <row r="56" spans="3:29" ht="15" customHeight="1">
      <c r="C56" s="39">
        <v>22</v>
      </c>
      <c r="D56" s="40" t="str">
        <f>IF(AnaSayfa!C26=0," ",AnaSayfa!C26)</f>
        <v> </v>
      </c>
      <c r="E56" s="40" t="str">
        <f>IF(AnaSayfa!D26=0," ",AnaSayfa!D26)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1" t="str">
        <f t="shared" si="2"/>
        <v> </v>
      </c>
      <c r="AA56" s="42" t="str">
        <f t="shared" si="3"/>
        <v> </v>
      </c>
      <c r="AC56" s="43"/>
    </row>
    <row r="57" spans="3:29" ht="15" customHeight="1">
      <c r="C57" s="39">
        <v>23</v>
      </c>
      <c r="D57" s="40" t="str">
        <f>IF(AnaSayfa!C27=0," ",AnaSayfa!C27)</f>
        <v> </v>
      </c>
      <c r="E57" s="40" t="str">
        <f>IF(AnaSayfa!D27=0," ",AnaSayfa!D27)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 t="str">
        <f t="shared" si="2"/>
        <v> </v>
      </c>
      <c r="AA57" s="42" t="str">
        <f t="shared" si="3"/>
        <v> </v>
      </c>
      <c r="AC57" s="43"/>
    </row>
    <row r="58" spans="3:29" ht="15" customHeight="1">
      <c r="C58" s="39">
        <v>24</v>
      </c>
      <c r="D58" s="40" t="str">
        <f>IF(AnaSayfa!C28=0," ",AnaSayfa!C28)</f>
        <v> </v>
      </c>
      <c r="E58" s="40" t="str">
        <f>IF(AnaSayfa!D28=0," ",AnaSayfa!D28)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 t="str">
        <f t="shared" si="2"/>
        <v> </v>
      </c>
      <c r="AA58" s="42" t="str">
        <f t="shared" si="3"/>
        <v> </v>
      </c>
      <c r="AC58" s="43"/>
    </row>
    <row r="59" spans="3:29" ht="15" customHeight="1">
      <c r="C59" s="39">
        <v>25</v>
      </c>
      <c r="D59" s="40" t="str">
        <f>IF(AnaSayfa!C29=0," ",AnaSayfa!C29)</f>
        <v> </v>
      </c>
      <c r="E59" s="40" t="str">
        <f>IF(AnaSayfa!D29=0," ",AnaSayfa!D29)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1" t="str">
        <f t="shared" si="2"/>
        <v> </v>
      </c>
      <c r="AA59" s="42" t="str">
        <f t="shared" si="3"/>
        <v> </v>
      </c>
      <c r="AC59" s="43"/>
    </row>
    <row r="60" spans="3:29" ht="15" customHeight="1">
      <c r="C60" s="39">
        <v>26</v>
      </c>
      <c r="D60" s="40" t="str">
        <f>IF(AnaSayfa!C30=0," ",AnaSayfa!C30)</f>
        <v> </v>
      </c>
      <c r="E60" s="40" t="str">
        <f>IF(AnaSayfa!D30=0," ",AnaSayfa!D30)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 t="str">
        <f t="shared" si="2"/>
        <v> </v>
      </c>
      <c r="AA60" s="42" t="str">
        <f t="shared" si="3"/>
        <v> </v>
      </c>
      <c r="AC60" s="43"/>
    </row>
    <row r="61" spans="3:27" ht="15" customHeight="1">
      <c r="C61" s="39">
        <v>27</v>
      </c>
      <c r="D61" s="40" t="str">
        <f>IF(AnaSayfa!C31=0," ",AnaSayfa!C31)</f>
        <v> </v>
      </c>
      <c r="E61" s="40" t="str">
        <f>IF(AnaSayfa!D31=0," ",AnaSayfa!D31)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1" t="str">
        <f t="shared" si="2"/>
        <v> </v>
      </c>
      <c r="AA61" s="42" t="str">
        <f t="shared" si="3"/>
        <v> </v>
      </c>
    </row>
    <row r="62" spans="3:27" ht="15" customHeight="1">
      <c r="C62" s="39">
        <v>28</v>
      </c>
      <c r="D62" s="40" t="str">
        <f>IF(AnaSayfa!C32=0," ",AnaSayfa!C32)</f>
        <v> </v>
      </c>
      <c r="E62" s="40" t="str">
        <f>IF(AnaSayfa!D32=0," ",AnaSayfa!D32)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1" t="str">
        <f t="shared" si="2"/>
        <v> </v>
      </c>
      <c r="AA62" s="42" t="str">
        <f t="shared" si="3"/>
        <v> </v>
      </c>
    </row>
    <row r="63" spans="3:27" ht="15" customHeight="1">
      <c r="C63" s="39">
        <v>29</v>
      </c>
      <c r="D63" s="40" t="str">
        <f>IF(AnaSayfa!C33=0," ",AnaSayfa!C33)</f>
        <v> </v>
      </c>
      <c r="E63" s="40" t="str">
        <f>IF(AnaSayfa!D33=0," ",AnaSayfa!D33)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1" t="str">
        <f t="shared" si="2"/>
        <v> </v>
      </c>
      <c r="AA63" s="42" t="str">
        <f t="shared" si="3"/>
        <v> </v>
      </c>
    </row>
    <row r="64" spans="3:27" ht="15" customHeight="1">
      <c r="C64" s="39">
        <v>30</v>
      </c>
      <c r="D64" s="40" t="str">
        <f>IF(AnaSayfa!C34=0," ",AnaSayfa!C34)</f>
        <v> </v>
      </c>
      <c r="E64" s="40" t="str">
        <f>IF(AnaSayfa!D34=0," ",AnaSayfa!D34)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1" t="str">
        <f t="shared" si="2"/>
        <v> </v>
      </c>
      <c r="AA64" s="42" t="str">
        <f t="shared" si="3"/>
        <v> </v>
      </c>
    </row>
    <row r="65" spans="3:27" ht="15" customHeight="1">
      <c r="C65" s="39">
        <v>31</v>
      </c>
      <c r="D65" s="40" t="str">
        <f>IF(AnaSayfa!C35=0," ",AnaSayfa!C35)</f>
        <v> </v>
      </c>
      <c r="E65" s="40" t="str">
        <f>IF(AnaSayfa!D35=0," ",AnaSayfa!D35)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1" t="str">
        <f t="shared" si="2"/>
        <v> </v>
      </c>
      <c r="AA65" s="42" t="str">
        <f t="shared" si="3"/>
        <v> </v>
      </c>
    </row>
    <row r="66" spans="3:27" ht="15" customHeight="1">
      <c r="C66" s="39">
        <v>32</v>
      </c>
      <c r="D66" s="40" t="str">
        <f>IF(AnaSayfa!C36=0," ",AnaSayfa!C36)</f>
        <v> </v>
      </c>
      <c r="E66" s="40" t="str">
        <f>IF(AnaSayfa!D36=0," ",AnaSayfa!D36)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1" t="str">
        <f t="shared" si="2"/>
        <v> </v>
      </c>
      <c r="AA66" s="42" t="str">
        <f t="shared" si="3"/>
        <v> </v>
      </c>
    </row>
    <row r="67" spans="3:27" ht="15" customHeight="1">
      <c r="C67" s="39">
        <v>33</v>
      </c>
      <c r="D67" s="40" t="str">
        <f>IF(AnaSayfa!C37=0," ",AnaSayfa!C37)</f>
        <v> </v>
      </c>
      <c r="E67" s="40" t="str">
        <f>IF(AnaSayfa!D37=0," ",AnaSayfa!D37)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1" t="str">
        <f t="shared" si="2"/>
        <v> </v>
      </c>
      <c r="AA67" s="42" t="str">
        <f t="shared" si="3"/>
        <v> </v>
      </c>
    </row>
    <row r="68" spans="3:27" ht="15" customHeight="1">
      <c r="C68" s="39">
        <v>34</v>
      </c>
      <c r="D68" s="40" t="str">
        <f>IF(AnaSayfa!C38=0," ",AnaSayfa!C38)</f>
        <v> </v>
      </c>
      <c r="E68" s="40" t="str">
        <f>IF(AnaSayfa!D38=0," ",AnaSayfa!D38)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1" t="str">
        <f t="shared" si="2"/>
        <v> </v>
      </c>
      <c r="AA68" s="42" t="str">
        <f t="shared" si="3"/>
        <v> </v>
      </c>
    </row>
    <row r="69" spans="3:27" ht="15" customHeight="1">
      <c r="C69" s="39">
        <v>35</v>
      </c>
      <c r="D69" s="40" t="str">
        <f>IF(AnaSayfa!C39=0," ",AnaSayfa!C39)</f>
        <v> </v>
      </c>
      <c r="E69" s="40" t="str">
        <f>IF(AnaSayfa!D39=0," ",AnaSayfa!D39)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1" t="str">
        <f t="shared" si="2"/>
        <v> </v>
      </c>
      <c r="AA69" s="42" t="str">
        <f t="shared" si="3"/>
        <v> </v>
      </c>
    </row>
    <row r="70" spans="3:27" ht="15" customHeight="1">
      <c r="C70" s="39">
        <v>36</v>
      </c>
      <c r="D70" s="40" t="str">
        <f>IF(AnaSayfa!C40=0," ",AnaSayfa!C40)</f>
        <v> </v>
      </c>
      <c r="E70" s="40" t="str">
        <f>IF(AnaSayfa!D40=0," ",AnaSayfa!D40)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 t="str">
        <f t="shared" si="2"/>
        <v> </v>
      </c>
      <c r="AA70" s="42" t="str">
        <f t="shared" si="3"/>
        <v> </v>
      </c>
    </row>
    <row r="71" spans="3:27" ht="15" customHeight="1">
      <c r="C71" s="39">
        <v>37</v>
      </c>
      <c r="D71" s="40" t="str">
        <f>IF(AnaSayfa!C41=0," ",AnaSayfa!C41)</f>
        <v> </v>
      </c>
      <c r="E71" s="40" t="str">
        <f>IF(AnaSayfa!D41=0," ",AnaSayfa!D41)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 t="str">
        <f t="shared" si="2"/>
        <v> </v>
      </c>
      <c r="AA71" s="42" t="str">
        <f t="shared" si="3"/>
        <v> </v>
      </c>
    </row>
    <row r="72" spans="3:27" ht="15" customHeight="1">
      <c r="C72" s="39">
        <v>38</v>
      </c>
      <c r="D72" s="40" t="str">
        <f>IF(AnaSayfa!C42=0," ",AnaSayfa!C42)</f>
        <v> </v>
      </c>
      <c r="E72" s="40" t="str">
        <f>IF(AnaSayfa!D42=0," ",AnaSayfa!D42)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 t="str">
        <f t="shared" si="2"/>
        <v> </v>
      </c>
      <c r="AA72" s="42" t="str">
        <f t="shared" si="3"/>
        <v> </v>
      </c>
    </row>
    <row r="73" spans="3:27" ht="15" customHeight="1">
      <c r="C73" s="39">
        <v>39</v>
      </c>
      <c r="D73" s="40" t="str">
        <f>IF(AnaSayfa!C43=0," ",AnaSayfa!C43)</f>
        <v> </v>
      </c>
      <c r="E73" s="40" t="str">
        <f>IF(AnaSayfa!D43=0," ",AnaSayfa!D43)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 t="str">
        <f t="shared" si="2"/>
        <v> </v>
      </c>
      <c r="AA73" s="42" t="str">
        <f t="shared" si="3"/>
        <v> </v>
      </c>
    </row>
    <row r="74" spans="3:27" ht="18" customHeight="1">
      <c r="C74" s="39">
        <v>40</v>
      </c>
      <c r="D74" s="40" t="str">
        <f>IF(AnaSayfa!C44=0," ",AnaSayfa!C44)</f>
        <v> </v>
      </c>
      <c r="E74" s="40" t="str">
        <f>IF(AnaSayfa!D44=0," ",AnaSayfa!D44)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 t="str">
        <f t="shared" si="2"/>
        <v> </v>
      </c>
      <c r="AA74" s="42" t="str">
        <f t="shared" si="3"/>
        <v> </v>
      </c>
    </row>
    <row r="75" spans="3:27" ht="24.75" customHeight="1" thickBot="1">
      <c r="C75" s="242" t="s">
        <v>60</v>
      </c>
      <c r="D75" s="243"/>
      <c r="E75" s="243"/>
      <c r="F75" s="44" t="e">
        <f>IF($F9=0," ",((SUM(F35:F74)/COUNT(F35:F74))*100)/$F9)</f>
        <v>#DIV/0!</v>
      </c>
      <c r="G75" s="45" t="e">
        <f>IF(F10=0," ",((SUM(G35:G74)/COUNT(G35:G74))*100)/F10)</f>
        <v>#DIV/0!</v>
      </c>
      <c r="H75" s="45" t="e">
        <f>IF(F11=0," ",((SUM(H35:H74)/COUNT(H35:H74))*100)/F11)</f>
        <v>#DIV/0!</v>
      </c>
      <c r="I75" s="45" t="e">
        <f>IF(F12=0," ",((SUM(I35:I74)/COUNT(I35:I74))*100)/F12)</f>
        <v>#DIV/0!</v>
      </c>
      <c r="J75" s="45" t="e">
        <f>IF(F13=0," ",((SUM(J35:J74)/COUNT(J35:J74))*100)/F13)</f>
        <v>#DIV/0!</v>
      </c>
      <c r="K75" s="45" t="e">
        <f>IF(F14=0," ",((SUM(K35:K74)/COUNT(K35:K74))*100)/F14)</f>
        <v>#DIV/0!</v>
      </c>
      <c r="L75" s="45" t="e">
        <f>IF(F15=0," ",((SUM(L35:L74)/COUNT(L35:L74))*100)/F15)</f>
        <v>#DIV/0!</v>
      </c>
      <c r="M75" s="45" t="e">
        <f>IF(F16=0," ",((SUM(M35:M74)/COUNT(M35:M74))*100)/F16)</f>
        <v>#DIV/0!</v>
      </c>
      <c r="N75" s="45" t="e">
        <f>IF(F17=0," ",((SUM(N35:N74)/COUNT(N35:N74))*100)/F17)</f>
        <v>#DIV/0!</v>
      </c>
      <c r="O75" s="45" t="e">
        <f>IF(F18=0," ",((SUM(O35:O74)/COUNT(O35:O74))*100)/F18)</f>
        <v>#DIV/0!</v>
      </c>
      <c r="P75" s="44" t="e">
        <f>IF(F19=0," ",((SUM(P35:P74)/COUNT(P35:P74))*100)/F19)</f>
        <v>#DIV/0!</v>
      </c>
      <c r="Q75" s="44" t="e">
        <f>IF(F20=0," ",((SUM(Q35:Q74)/COUNT(Q35:Q74))*100)/F20)</f>
        <v>#DIV/0!</v>
      </c>
      <c r="R75" s="44" t="e">
        <f>IF(F21=0," ",((SUM(R35:R74)/COUNT(R35:R74))*100)/F21)</f>
        <v>#DIV/0!</v>
      </c>
      <c r="S75" s="44" t="e">
        <f>IF(F22=0," ",((SUM(S35:S74)/COUNT(S35:S74))*100)/F22)</f>
        <v>#DIV/0!</v>
      </c>
      <c r="T75" s="44" t="e">
        <f>IF(F23=0," ",((SUM(T35:T74)/COUNT(T35:T74))*100)/F23)</f>
        <v>#DIV/0!</v>
      </c>
      <c r="U75" s="44" t="e">
        <f>IF(F24=0," ",((SUM(U35:U74)/COUNT(U35:U74))*100)/F24)</f>
        <v>#DIV/0!</v>
      </c>
      <c r="V75" s="44" t="e">
        <f>IF(F25=0," ",((SUM(V35:V74)/COUNT(V35:V74))*100)/F25)</f>
        <v>#DIV/0!</v>
      </c>
      <c r="W75" s="44" t="e">
        <f>IF(F26=0," ",((SUM(W35:W74)/COUNT(W35:W74))*100)/F26)</f>
        <v>#DIV/0!</v>
      </c>
      <c r="X75" s="44" t="e">
        <f>IF(F27=0," ",((SUM(X35:X74)/COUNT(X35:X74))*100)/F27)</f>
        <v>#DIV/0!</v>
      </c>
      <c r="Y75" s="44" t="e">
        <f>IF(F28=0," ",((SUM(Y35:Y74)/COUNT(Y35:Y74))*100)/F28)</f>
        <v>#DIV/0!</v>
      </c>
      <c r="Z75" s="46"/>
      <c r="AA75" s="46"/>
    </row>
    <row r="76" ht="12.75"/>
    <row r="77" spans="23:27" ht="12.75">
      <c r="W77" s="230">
        <f>AnaSayfa!H30</f>
        <v>0</v>
      </c>
      <c r="X77" s="230"/>
      <c r="Y77" s="230"/>
      <c r="Z77" s="230"/>
      <c r="AA77" s="230"/>
    </row>
    <row r="78" spans="1:31" s="12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7"/>
      <c r="W78" s="11"/>
      <c r="X78" s="11"/>
      <c r="Y78" s="11"/>
      <c r="Z78" s="11"/>
      <c r="AA78" s="11"/>
      <c r="AB78" s="47"/>
      <c r="AD78" s="13"/>
      <c r="AE78" s="13"/>
    </row>
    <row r="79" spans="1:31" s="1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8"/>
      <c r="W79" s="218" t="str">
        <f>AnaSayfa!H5</f>
        <v>ZAFER TEPELİ</v>
      </c>
      <c r="X79" s="218"/>
      <c r="Y79" s="218"/>
      <c r="Z79" s="218"/>
      <c r="AA79" s="218"/>
      <c r="AB79" s="48"/>
      <c r="AD79" s="13"/>
      <c r="AE79" s="13"/>
    </row>
    <row r="80" spans="1:31" s="12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8"/>
      <c r="W80" s="218" t="s">
        <v>37</v>
      </c>
      <c r="X80" s="218"/>
      <c r="Y80" s="218"/>
      <c r="Z80" s="218"/>
      <c r="AA80" s="218"/>
      <c r="AB80" s="48"/>
      <c r="AD80" s="13"/>
      <c r="AE80" s="13"/>
    </row>
    <row r="81" spans="1:31" s="12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D81" s="13"/>
      <c r="AE81" s="13"/>
    </row>
    <row r="82" spans="1:31" s="12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3"/>
      <c r="AE82" s="13"/>
    </row>
    <row r="83" spans="1:31" s="1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D83" s="13"/>
      <c r="AE83" s="13"/>
    </row>
    <row r="84" spans="1:31" s="1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D84" s="13"/>
      <c r="AE84" s="13"/>
    </row>
    <row r="85" spans="1:31" s="1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D85" s="13"/>
      <c r="AE85" s="13"/>
    </row>
    <row r="86" spans="1:31" s="12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3"/>
      <c r="AE86" s="13"/>
    </row>
    <row r="87" spans="1:31" s="12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D87" s="13"/>
      <c r="AE87" s="13"/>
    </row>
    <row r="88" spans="1:31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D88" s="13"/>
      <c r="AE88" s="13"/>
    </row>
    <row r="89" spans="1:31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D89" s="13"/>
      <c r="AE89" s="13"/>
    </row>
    <row r="90" spans="1:31" s="12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D90" s="13"/>
      <c r="AE90" s="13"/>
    </row>
    <row r="91" spans="1:31" s="12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D91" s="13"/>
      <c r="AE91" s="13"/>
    </row>
    <row r="92" spans="1:31" s="1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D92" s="13"/>
      <c r="AE92" s="13"/>
    </row>
    <row r="93" ht="12.75" customHeight="1"/>
    <row r="94" ht="12.75" customHeight="1"/>
    <row r="95" ht="12.75" customHeight="1"/>
    <row r="96" ht="12.75" customHeight="1"/>
    <row r="97" ht="12.75" customHeight="1"/>
  </sheetData>
  <sheetProtection password="CA79" sheet="1" selectLockedCells="1"/>
  <mergeCells count="76">
    <mergeCell ref="E4:F4"/>
    <mergeCell ref="R5:X5"/>
    <mergeCell ref="E5:F5"/>
    <mergeCell ref="G5:H5"/>
    <mergeCell ref="I5:P5"/>
    <mergeCell ref="AC2:AE2"/>
    <mergeCell ref="C3:D3"/>
    <mergeCell ref="E3:P3"/>
    <mergeCell ref="R3:AA4"/>
    <mergeCell ref="AC3:AE3"/>
    <mergeCell ref="C4:D4"/>
    <mergeCell ref="H9:N9"/>
    <mergeCell ref="G4:H4"/>
    <mergeCell ref="I4:P4"/>
    <mergeCell ref="C2:AA2"/>
    <mergeCell ref="AC5:AE7"/>
    <mergeCell ref="C6:D6"/>
    <mergeCell ref="E6:F6"/>
    <mergeCell ref="G6:H6"/>
    <mergeCell ref="I6:P6"/>
    <mergeCell ref="R6:AA6"/>
    <mergeCell ref="H14:P14"/>
    <mergeCell ref="Y5:Z5"/>
    <mergeCell ref="R7:AA10"/>
    <mergeCell ref="C5:D5"/>
    <mergeCell ref="C8:E8"/>
    <mergeCell ref="H8:P8"/>
    <mergeCell ref="D9:E9"/>
    <mergeCell ref="D10:E10"/>
    <mergeCell ref="H10:N10"/>
    <mergeCell ref="O10:P10"/>
    <mergeCell ref="O11:P11"/>
    <mergeCell ref="O9:P9"/>
    <mergeCell ref="R11:AA14"/>
    <mergeCell ref="D12:E12"/>
    <mergeCell ref="H12:N12"/>
    <mergeCell ref="O12:P12"/>
    <mergeCell ref="D13:E13"/>
    <mergeCell ref="H13:N13"/>
    <mergeCell ref="O13:P13"/>
    <mergeCell ref="D14:E14"/>
    <mergeCell ref="D15:E15"/>
    <mergeCell ref="H15:N15"/>
    <mergeCell ref="O15:P15"/>
    <mergeCell ref="X15:AA15"/>
    <mergeCell ref="H18:AA18"/>
    <mergeCell ref="D11:E11"/>
    <mergeCell ref="D16:E16"/>
    <mergeCell ref="H16:N16"/>
    <mergeCell ref="O16:P16"/>
    <mergeCell ref="H11:N11"/>
    <mergeCell ref="D20:E20"/>
    <mergeCell ref="D21:E21"/>
    <mergeCell ref="D26:E26"/>
    <mergeCell ref="D27:E27"/>
    <mergeCell ref="D28:E28"/>
    <mergeCell ref="X16:AA16"/>
    <mergeCell ref="C29:E29"/>
    <mergeCell ref="C31:E31"/>
    <mergeCell ref="F31:Y31"/>
    <mergeCell ref="D17:E17"/>
    <mergeCell ref="D18:E18"/>
    <mergeCell ref="D22:E22"/>
    <mergeCell ref="D23:E23"/>
    <mergeCell ref="D24:E24"/>
    <mergeCell ref="D25:E25"/>
    <mergeCell ref="D19:E19"/>
    <mergeCell ref="C75:E75"/>
    <mergeCell ref="W77:AA77"/>
    <mergeCell ref="W79:AA79"/>
    <mergeCell ref="W80:AA80"/>
    <mergeCell ref="Z31:Z32"/>
    <mergeCell ref="AA31:AA32"/>
    <mergeCell ref="C32:C34"/>
    <mergeCell ref="D32:D34"/>
    <mergeCell ref="E32:E34"/>
  </mergeCells>
  <conditionalFormatting sqref="F75:O75">
    <cfRule type="cellIs" priority="4" dxfId="7" operator="lessThan" stopIfTrue="1">
      <formula>50</formula>
    </cfRule>
  </conditionalFormatting>
  <conditionalFormatting sqref="F75:Y75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A35:AA74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AE92"/>
  <sheetViews>
    <sheetView zoomScalePageLayoutView="0" workbookViewId="0" topLeftCell="A16">
      <selection activeCell="F35" sqref="F35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25" width="5.75390625" style="11" customWidth="1"/>
    <col min="26" max="26" width="5.625" style="11" customWidth="1"/>
    <col min="27" max="27" width="10.25390625" style="11" customWidth="1"/>
    <col min="28" max="28" width="8.375" style="11" customWidth="1"/>
    <col min="29" max="29" width="23.375" style="12" hidden="1" customWidth="1"/>
    <col min="30" max="30" width="9.125" style="13" hidden="1" customWidth="1"/>
    <col min="31" max="31" width="25.00390625" style="13" hidden="1" customWidth="1"/>
    <col min="32" max="33" width="0" style="11" hidden="1" customWidth="1"/>
    <col min="34" max="34" width="23.375" style="11" hidden="1" customWidth="1"/>
    <col min="35" max="35" width="9.125" style="11" hidden="1" customWidth="1"/>
    <col min="36" max="36" width="25.00390625" style="11" hidden="1" customWidth="1"/>
    <col min="37" max="16384" width="9.125" style="11" hidden="1" customWidth="1"/>
  </cols>
  <sheetData>
    <row r="1" ht="9" customHeight="1"/>
    <row r="2" spans="3:31" ht="30" customHeight="1" thickBot="1">
      <c r="C2" s="172" t="s">
        <v>66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4"/>
      <c r="AC2" s="170"/>
      <c r="AD2" s="170"/>
      <c r="AE2" s="170"/>
    </row>
    <row r="3" spans="2:31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256" t="s">
        <v>65</v>
      </c>
      <c r="S3" s="257"/>
      <c r="T3" s="257"/>
      <c r="U3" s="257"/>
      <c r="V3" s="257"/>
      <c r="W3" s="257"/>
      <c r="X3" s="257"/>
      <c r="Y3" s="257"/>
      <c r="Z3" s="257"/>
      <c r="AA3" s="258"/>
      <c r="AB3" s="14"/>
      <c r="AC3" s="171"/>
      <c r="AD3" s="170"/>
      <c r="AE3" s="170"/>
    </row>
    <row r="4" spans="2:27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259"/>
      <c r="S4" s="260"/>
      <c r="T4" s="260"/>
      <c r="U4" s="260"/>
      <c r="V4" s="260"/>
      <c r="W4" s="260"/>
      <c r="X4" s="260"/>
      <c r="Y4" s="260"/>
      <c r="Z4" s="260"/>
      <c r="AA4" s="261"/>
    </row>
    <row r="5" spans="2:31" ht="15" customHeight="1">
      <c r="B5" s="15"/>
      <c r="C5" s="164" t="s">
        <v>14</v>
      </c>
      <c r="D5" s="165"/>
      <c r="E5" s="166" t="s">
        <v>62</v>
      </c>
      <c r="F5" s="166"/>
      <c r="G5" s="181" t="s">
        <v>64</v>
      </c>
      <c r="H5" s="181"/>
      <c r="I5" s="166" t="s">
        <v>58</v>
      </c>
      <c r="J5" s="166"/>
      <c r="K5" s="166"/>
      <c r="L5" s="166"/>
      <c r="M5" s="166"/>
      <c r="N5" s="166"/>
      <c r="O5" s="166"/>
      <c r="P5" s="183"/>
      <c r="Q5" s="16"/>
      <c r="R5" s="162" t="str">
        <f>AnaSayfa!H32&amp;"'de Proje başarı yüzdesi"</f>
        <v>'de Proje başarı yüzdesi</v>
      </c>
      <c r="S5" s="163"/>
      <c r="T5" s="163"/>
      <c r="U5" s="163"/>
      <c r="V5" s="163"/>
      <c r="W5" s="163"/>
      <c r="X5" s="163"/>
      <c r="Y5" s="203" t="e">
        <f>O16</f>
        <v>#DIV/0!</v>
      </c>
      <c r="Z5" s="203"/>
      <c r="AA5" s="18" t="s">
        <v>18</v>
      </c>
      <c r="AC5" s="193" t="s">
        <v>29</v>
      </c>
      <c r="AD5" s="193"/>
      <c r="AE5" s="193"/>
    </row>
    <row r="6" spans="2:31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7"/>
      <c r="AC6" s="193"/>
      <c r="AD6" s="193"/>
      <c r="AE6" s="193"/>
    </row>
    <row r="7" spans="3:31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CONCATENATE(AE9,AE10,AE11,AE12,AE13,AE14,AE15,AE16,AE17,AE18,AE19,AE20,AE21,AE23,AE24,AE25,AE26,#REF!,#REF!,#REF!,#REF!,#REF!,AE27,AE28)</f>
        <v>#DIV/0!</v>
      </c>
      <c r="S7" s="195"/>
      <c r="T7" s="195"/>
      <c r="U7" s="195"/>
      <c r="V7" s="195"/>
      <c r="W7" s="195"/>
      <c r="X7" s="195"/>
      <c r="Y7" s="195"/>
      <c r="Z7" s="195"/>
      <c r="AA7" s="196"/>
      <c r="AC7" s="193"/>
      <c r="AD7" s="193"/>
      <c r="AE7" s="193"/>
    </row>
    <row r="8" spans="3:27" ht="21" customHeight="1">
      <c r="C8" s="251" t="s">
        <v>67</v>
      </c>
      <c r="D8" s="252"/>
      <c r="E8" s="252"/>
      <c r="F8" s="53" t="s">
        <v>16</v>
      </c>
      <c r="G8" s="17"/>
      <c r="H8" s="253" t="s">
        <v>57</v>
      </c>
      <c r="I8" s="254"/>
      <c r="J8" s="254"/>
      <c r="K8" s="254"/>
      <c r="L8" s="254"/>
      <c r="M8" s="254"/>
      <c r="N8" s="254"/>
      <c r="O8" s="254"/>
      <c r="P8" s="255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6"/>
    </row>
    <row r="9" spans="3:31" ht="19.5" customHeight="1">
      <c r="C9" s="21">
        <v>1</v>
      </c>
      <c r="D9" s="235" t="s">
        <v>87</v>
      </c>
      <c r="E9" s="236"/>
      <c r="F9" s="2">
        <v>10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COUNTIF(AA35:AA74,"GEÇMEZ")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6"/>
      <c r="AC9" s="22" t="str">
        <f aca="true" t="shared" si="0" ref="AC9:AC28">IF(D9=0,"",D9)</f>
        <v>Hazırlama,Plana Yayma ve Uygulama Başarısı</v>
      </c>
      <c r="AD9" s="23" t="e">
        <f>F75</f>
        <v>#DIV/0!</v>
      </c>
      <c r="AE9" s="13" t="e">
        <f>IF(AD9&lt;50,"    * "&amp;AC9,"")</f>
        <v>#DIV/0!</v>
      </c>
    </row>
    <row r="10" spans="3:31" ht="19.5" customHeight="1">
      <c r="C10" s="21">
        <v>2</v>
      </c>
      <c r="D10" s="235" t="s">
        <v>96</v>
      </c>
      <c r="E10" s="236"/>
      <c r="F10" s="2">
        <v>10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COUNTIF(AA35:AA74,"GEÇER")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6"/>
      <c r="AC10" s="22" t="str">
        <f t="shared" si="0"/>
        <v>Gerekli bilgi, doküman araç - gereç toplanması ve kullanılması</v>
      </c>
      <c r="AD10" s="23" t="e">
        <f>G75</f>
        <v>#DIV/0!</v>
      </c>
      <c r="AE10" s="13" t="e">
        <f aca="true" t="shared" si="1" ref="AE10:AE28">IF(AD10&lt;50,"    * "&amp;AC10,"")</f>
        <v>#DIV/0!</v>
      </c>
    </row>
    <row r="11" spans="3:31" ht="19.5" customHeight="1">
      <c r="C11" s="21">
        <v>3</v>
      </c>
      <c r="D11" s="235" t="s">
        <v>88</v>
      </c>
      <c r="E11" s="236"/>
      <c r="F11" s="2">
        <v>10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COUNTIF(AA35:AA74,"ORTA")</f>
        <v>0</v>
      </c>
      <c r="P11" s="187"/>
      <c r="Q11" s="20"/>
      <c r="R11" s="197" t="s">
        <v>55</v>
      </c>
      <c r="S11" s="198"/>
      <c r="T11" s="198"/>
      <c r="U11" s="198"/>
      <c r="V11" s="198"/>
      <c r="W11" s="198"/>
      <c r="X11" s="198"/>
      <c r="Y11" s="198"/>
      <c r="Z11" s="198"/>
      <c r="AA11" s="199"/>
      <c r="AC11" s="22" t="str">
        <f t="shared" si="0"/>
        <v>Kendisini geliştirmek amacı ile görevi bizzat kendisi yapması</v>
      </c>
      <c r="AD11" s="23" t="e">
        <f>H75</f>
        <v>#DIV/0!</v>
      </c>
      <c r="AE11" s="13" t="e">
        <f t="shared" si="1"/>
        <v>#DIV/0!</v>
      </c>
    </row>
    <row r="12" spans="3:31" ht="19.5" customHeight="1">
      <c r="C12" s="21">
        <v>4</v>
      </c>
      <c r="D12" s="235" t="s">
        <v>89</v>
      </c>
      <c r="E12" s="236"/>
      <c r="F12" s="2">
        <v>10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COUNTIF(AA35:AA74,"İYİ")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9"/>
      <c r="AC12" s="22" t="str">
        <f t="shared" si="0"/>
        <v>Yazım,dersin özel kurallarına uygunluğu ve düzgün ifade kullanılıp anlaşılır olması</v>
      </c>
      <c r="AD12" s="23" t="e">
        <f>I75</f>
        <v>#DIV/0!</v>
      </c>
      <c r="AE12" s="13" t="e">
        <f t="shared" si="1"/>
        <v>#DIV/0!</v>
      </c>
    </row>
    <row r="13" spans="3:31" ht="19.5" customHeight="1">
      <c r="C13" s="21">
        <v>5</v>
      </c>
      <c r="D13" s="235" t="s">
        <v>90</v>
      </c>
      <c r="E13" s="236"/>
      <c r="F13" s="2">
        <v>10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COUNTIF(AA35:AA74,"PEKİYİ")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9"/>
      <c r="AC13" s="22" t="str">
        <f t="shared" si="0"/>
        <v>Doğruluk ve kullanabilirlik derecesi</v>
      </c>
      <c r="AD13" s="23" t="e">
        <f>J75</f>
        <v>#DIV/0!</v>
      </c>
      <c r="AE13" s="13" t="e">
        <f t="shared" si="1"/>
        <v>#DIV/0!</v>
      </c>
    </row>
    <row r="14" spans="3:31" ht="19.5" customHeight="1">
      <c r="C14" s="21">
        <v>6</v>
      </c>
      <c r="D14" s="235" t="s">
        <v>91</v>
      </c>
      <c r="E14" s="236"/>
      <c r="F14" s="2">
        <v>10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9"/>
      <c r="AC14" s="22" t="str">
        <f t="shared" si="0"/>
        <v>Özenle yapılması, tertip temizlik ve estetik görüntüsü</v>
      </c>
      <c r="AD14" s="23" t="e">
        <f>K75</f>
        <v>#DIV/0!</v>
      </c>
      <c r="AE14" s="13" t="e">
        <f t="shared" si="1"/>
        <v>#DIV/0!</v>
      </c>
    </row>
    <row r="15" spans="3:31" ht="17.25" customHeight="1">
      <c r="C15" s="21">
        <v>7</v>
      </c>
      <c r="D15" s="235" t="s">
        <v>92</v>
      </c>
      <c r="E15" s="236"/>
      <c r="F15" s="2">
        <v>10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IF(COUNT(Z35:Z74)=0," ",SUM(Z35:Z74)/COUNT(Z35:Z74))</f>
        <v> </v>
      </c>
      <c r="P15" s="214"/>
      <c r="Q15" s="24"/>
      <c r="R15" s="25"/>
      <c r="S15" s="26"/>
      <c r="T15" s="26"/>
      <c r="U15" s="26"/>
      <c r="V15" s="26"/>
      <c r="W15" s="26"/>
      <c r="X15" s="219">
        <f>AnaSayfa!H9</f>
        <v>0</v>
      </c>
      <c r="Y15" s="219"/>
      <c r="Z15" s="219"/>
      <c r="AA15" s="220"/>
      <c r="AC15" s="22" t="str">
        <f t="shared" si="0"/>
        <v>Yaratıcılık</v>
      </c>
      <c r="AD15" s="23" t="e">
        <f>L75</f>
        <v>#DIV/0!</v>
      </c>
      <c r="AE15" s="13" t="e">
        <f t="shared" si="1"/>
        <v>#DIV/0!</v>
      </c>
    </row>
    <row r="16" spans="3:31" ht="19.5" customHeight="1" thickBot="1">
      <c r="C16" s="21">
        <v>8</v>
      </c>
      <c r="D16" s="235" t="s">
        <v>93</v>
      </c>
      <c r="E16" s="236"/>
      <c r="F16" s="2">
        <v>10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21">
        <f>AnaSayfa!H10</f>
        <v>0</v>
      </c>
      <c r="Y16" s="221"/>
      <c r="Z16" s="221"/>
      <c r="AA16" s="222"/>
      <c r="AC16" s="22" t="str">
        <f t="shared" si="0"/>
        <v>Ders öğretmeni ile diyalog kurması</v>
      </c>
      <c r="AD16" s="23" t="e">
        <f>M75</f>
        <v>#DIV/0!</v>
      </c>
      <c r="AE16" s="13" t="e">
        <f t="shared" si="1"/>
        <v>#DIV/0!</v>
      </c>
    </row>
    <row r="17" spans="3:31" ht="19.5" customHeight="1" thickBot="1">
      <c r="C17" s="21">
        <v>9</v>
      </c>
      <c r="D17" s="235" t="s">
        <v>94</v>
      </c>
      <c r="E17" s="236"/>
      <c r="F17" s="2">
        <v>10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/>
      <c r="AC17" s="22" t="str">
        <f t="shared" si="0"/>
        <v>Zamanında teslim etme</v>
      </c>
      <c r="AD17" s="23" t="e">
        <f>N75</f>
        <v>#DIV/0!</v>
      </c>
      <c r="AE17" s="13" t="e">
        <f t="shared" si="1"/>
        <v>#DIV/0!</v>
      </c>
    </row>
    <row r="18" spans="3:31" ht="19.5" customHeight="1">
      <c r="C18" s="21">
        <v>10</v>
      </c>
      <c r="D18" s="235" t="s">
        <v>95</v>
      </c>
      <c r="E18" s="236"/>
      <c r="F18" s="2">
        <v>10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C18" s="22" t="str">
        <f t="shared" si="0"/>
        <v>Sunum</v>
      </c>
      <c r="AD18" s="23" t="e">
        <f>O75</f>
        <v>#DIV/0!</v>
      </c>
      <c r="AE18" s="13" t="e">
        <f t="shared" si="1"/>
        <v>#DIV/0!</v>
      </c>
    </row>
    <row r="19" spans="3:31" ht="19.5" customHeight="1">
      <c r="C19" s="21">
        <v>11</v>
      </c>
      <c r="D19" s="235"/>
      <c r="E19" s="236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C19" s="22">
        <f t="shared" si="0"/>
      </c>
      <c r="AD19" s="23" t="str">
        <f>P75</f>
        <v> </v>
      </c>
      <c r="AE19" s="13">
        <f t="shared" si="1"/>
      </c>
    </row>
    <row r="20" spans="3:31" ht="19.5" customHeight="1">
      <c r="C20" s="21">
        <v>12</v>
      </c>
      <c r="D20" s="235"/>
      <c r="E20" s="236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C20" s="22">
        <f t="shared" si="0"/>
      </c>
      <c r="AD20" s="23" t="str">
        <f>Q75</f>
        <v> </v>
      </c>
      <c r="AE20" s="13">
        <f t="shared" si="1"/>
      </c>
    </row>
    <row r="21" spans="3:31" ht="19.5" customHeight="1">
      <c r="C21" s="21">
        <v>13</v>
      </c>
      <c r="D21" s="235"/>
      <c r="E21" s="236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C21" s="22">
        <f t="shared" si="0"/>
      </c>
      <c r="AD21" s="23" t="str">
        <f>R75</f>
        <v> </v>
      </c>
      <c r="AE21" s="13">
        <f t="shared" si="1"/>
      </c>
    </row>
    <row r="22" spans="3:31" ht="19.5" customHeight="1">
      <c r="C22" s="21">
        <v>14</v>
      </c>
      <c r="D22" s="235"/>
      <c r="E22" s="236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22">
        <f t="shared" si="0"/>
      </c>
      <c r="AD22" s="23" t="str">
        <f>S75</f>
        <v> </v>
      </c>
      <c r="AE22" s="13">
        <f t="shared" si="1"/>
      </c>
    </row>
    <row r="23" spans="3:31" ht="19.5" customHeight="1">
      <c r="C23" s="21">
        <v>15</v>
      </c>
      <c r="D23" s="235"/>
      <c r="E23" s="236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C23" s="22">
        <f t="shared" si="0"/>
      </c>
      <c r="AD23" s="23" t="str">
        <f>T75</f>
        <v> </v>
      </c>
      <c r="AE23" s="13">
        <f t="shared" si="1"/>
      </c>
    </row>
    <row r="24" spans="3:31" ht="19.5" customHeight="1">
      <c r="C24" s="21">
        <v>16</v>
      </c>
      <c r="D24" s="235"/>
      <c r="E24" s="236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2">
        <f t="shared" si="0"/>
      </c>
      <c r="AD24" s="23" t="str">
        <f>U75</f>
        <v> </v>
      </c>
      <c r="AE24" s="13">
        <f t="shared" si="1"/>
      </c>
    </row>
    <row r="25" spans="3:31" ht="19.5" customHeight="1">
      <c r="C25" s="21">
        <v>17</v>
      </c>
      <c r="D25" s="235"/>
      <c r="E25" s="236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C25" s="22">
        <f t="shared" si="0"/>
      </c>
      <c r="AD25" s="23" t="e">
        <f>#REF!</f>
        <v>#REF!</v>
      </c>
      <c r="AE25" s="13" t="e">
        <f t="shared" si="1"/>
        <v>#REF!</v>
      </c>
    </row>
    <row r="26" spans="3:31" ht="19.5" customHeight="1">
      <c r="C26" s="21">
        <v>18</v>
      </c>
      <c r="D26" s="235"/>
      <c r="E26" s="236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C26" s="22">
        <f t="shared" si="0"/>
      </c>
      <c r="AD26" s="23" t="e">
        <f>#REF!</f>
        <v>#REF!</v>
      </c>
      <c r="AE26" s="13" t="e">
        <f t="shared" si="1"/>
        <v>#REF!</v>
      </c>
    </row>
    <row r="27" spans="3:31" ht="19.5" customHeight="1">
      <c r="C27" s="21">
        <v>19</v>
      </c>
      <c r="D27" s="235"/>
      <c r="E27" s="236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C27" s="22">
        <f t="shared" si="0"/>
      </c>
      <c r="AD27" s="23" t="str">
        <f>X75</f>
        <v> </v>
      </c>
      <c r="AE27" s="13">
        <f t="shared" si="1"/>
      </c>
    </row>
    <row r="28" spans="3:31" ht="19.5" customHeight="1">
      <c r="C28" s="21">
        <v>20</v>
      </c>
      <c r="D28" s="235"/>
      <c r="E28" s="236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C28" s="22">
        <f t="shared" si="0"/>
      </c>
      <c r="AD28" s="23" t="str">
        <f>Y75</f>
        <v> </v>
      </c>
      <c r="AE28" s="13">
        <f t="shared" si="1"/>
      </c>
    </row>
    <row r="29" spans="3:30" ht="19.5" customHeight="1" thickBot="1">
      <c r="C29" s="208" t="s">
        <v>8</v>
      </c>
      <c r="D29" s="209"/>
      <c r="E29" s="210"/>
      <c r="F29" s="32">
        <f>SUM(F9:F28)</f>
        <v>100</v>
      </c>
      <c r="G29" s="16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C29" s="22"/>
      <c r="AD29" s="23"/>
    </row>
    <row r="30" spans="3:30" ht="27" customHeight="1" thickBot="1"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C30" s="22"/>
      <c r="AD30" s="23"/>
    </row>
    <row r="31" spans="3:30" ht="24.75" customHeight="1">
      <c r="C31" s="247" t="s">
        <v>0</v>
      </c>
      <c r="D31" s="237"/>
      <c r="E31" s="237"/>
      <c r="F31" s="237" t="s">
        <v>68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 t="s">
        <v>6</v>
      </c>
      <c r="AA31" s="240" t="s">
        <v>2</v>
      </c>
      <c r="AC31" s="22"/>
      <c r="AD31" s="23"/>
    </row>
    <row r="32" spans="3:30" ht="126.75" customHeight="1">
      <c r="C32" s="248" t="s">
        <v>3</v>
      </c>
      <c r="D32" s="244" t="s">
        <v>4</v>
      </c>
      <c r="E32" s="244" t="s">
        <v>5</v>
      </c>
      <c r="F32" s="49" t="str">
        <f>IF($D9="","",$D9)</f>
        <v>Hazırlama,Plana Yayma ve Uygulama Başarısı</v>
      </c>
      <c r="G32" s="49" t="str">
        <f>IF($D10="","",$D10)</f>
        <v>Gerekli bilgi, doküman araç - gereç toplanması ve kullanılması</v>
      </c>
      <c r="H32" s="49" t="str">
        <f>IF($D11="","",$D11)</f>
        <v>Kendisini geliştirmek amacı ile görevi bizzat kendisi yapması</v>
      </c>
      <c r="I32" s="49" t="str">
        <f>IF($D12="","",$D12)</f>
        <v>Yazım,dersin özel kurallarına uygunluğu ve düzgün ifade kullanılıp anlaşılır olması</v>
      </c>
      <c r="J32" s="49" t="str">
        <f>IF($D13="","",$D13)</f>
        <v>Doğruluk ve kullanabilirlik derecesi</v>
      </c>
      <c r="K32" s="49" t="str">
        <f>IF($D14="","",$D14)</f>
        <v>Özenle yapılması, tertip temizlik ve estetik görüntüsü</v>
      </c>
      <c r="L32" s="49" t="str">
        <f>IF($D15="","",$D15)</f>
        <v>Yaratıcılık</v>
      </c>
      <c r="M32" s="49" t="str">
        <f>IF($D16="","",$D16)</f>
        <v>Ders öğretmeni ile diyalog kurması</v>
      </c>
      <c r="N32" s="49" t="str">
        <f>IF($D17="","",$D17)</f>
        <v>Zamanında teslim etme</v>
      </c>
      <c r="O32" s="49" t="str">
        <f>IF($D18="","",$D18)</f>
        <v>Sunum</v>
      </c>
      <c r="P32" s="49">
        <f>IF($D19="","",$D19)</f>
      </c>
      <c r="Q32" s="49">
        <f>IF($D20="","",$D20)</f>
      </c>
      <c r="R32" s="49">
        <f>IF($D21="","",$D21)</f>
      </c>
      <c r="S32" s="49">
        <f>IF($D22="","",$D22)</f>
      </c>
      <c r="T32" s="49">
        <f>IF($D23="","",$D23)</f>
      </c>
      <c r="U32" s="49">
        <f>IF($D24="","",$D24)</f>
      </c>
      <c r="V32" s="49">
        <f>IF($D25="","",$D25)</f>
      </c>
      <c r="W32" s="49">
        <f>IF($D26="","",$D26)</f>
      </c>
      <c r="X32" s="49">
        <f>IF($D27="","",$D27)</f>
      </c>
      <c r="Y32" s="49">
        <f>IF($D28="","",$D28)</f>
      </c>
      <c r="Z32" s="239"/>
      <c r="AA32" s="241"/>
      <c r="AC32" s="22"/>
      <c r="AD32" s="23"/>
    </row>
    <row r="33" spans="3:30" ht="20.25" customHeight="1">
      <c r="C33" s="249"/>
      <c r="D33" s="245"/>
      <c r="E33" s="245"/>
      <c r="F33" s="50">
        <f>IF($C9="","",$C9)</f>
        <v>1</v>
      </c>
      <c r="G33" s="50">
        <f>IF($C10="","",$C10)</f>
        <v>2</v>
      </c>
      <c r="H33" s="50">
        <f>IF($C11="","",$C11)</f>
        <v>3</v>
      </c>
      <c r="I33" s="50">
        <f>IF($C12="","",$C12)</f>
        <v>4</v>
      </c>
      <c r="J33" s="50">
        <f>IF($C13="","",$C13)</f>
        <v>5</v>
      </c>
      <c r="K33" s="50">
        <f>IF($C14="","",$C14)</f>
        <v>6</v>
      </c>
      <c r="L33" s="50">
        <f>IF($C15="","",$C15)</f>
        <v>7</v>
      </c>
      <c r="M33" s="50">
        <f>IF($C16="","",$C16)</f>
        <v>8</v>
      </c>
      <c r="N33" s="50">
        <f>IF($C17="","",$C17)</f>
        <v>9</v>
      </c>
      <c r="O33" s="50">
        <f>IF($C18="","",$C18)</f>
        <v>10</v>
      </c>
      <c r="P33" s="50">
        <f>IF($C19="","",$C19)</f>
        <v>11</v>
      </c>
      <c r="Q33" s="50">
        <f>IF($C20="","",$C20)</f>
        <v>12</v>
      </c>
      <c r="R33" s="50">
        <f>IF($C21="","",$C21)</f>
        <v>13</v>
      </c>
      <c r="S33" s="50">
        <f>IF($C22="","",$C22)</f>
        <v>14</v>
      </c>
      <c r="T33" s="50">
        <f>IF($C23="","",$C23)</f>
        <v>15</v>
      </c>
      <c r="U33" s="50">
        <f>IF($C24="","",$C24)</f>
        <v>16</v>
      </c>
      <c r="V33" s="50">
        <f>IF($C25="","",$C25)</f>
        <v>17</v>
      </c>
      <c r="W33" s="50">
        <f>IF($C26="","",$C26)</f>
        <v>18</v>
      </c>
      <c r="X33" s="50">
        <f>IF($C27="","",$C27)</f>
        <v>19</v>
      </c>
      <c r="Y33" s="50">
        <f>IF($C28="","",$C28)</f>
        <v>20</v>
      </c>
      <c r="Z33" s="51"/>
      <c r="AA33" s="52"/>
      <c r="AC33" s="22"/>
      <c r="AD33" s="23"/>
    </row>
    <row r="34" spans="3:30" ht="20.25" customHeight="1">
      <c r="C34" s="250"/>
      <c r="D34" s="246"/>
      <c r="E34" s="246"/>
      <c r="F34" s="50">
        <f>IF($F9="","",$F9)</f>
        <v>10</v>
      </c>
      <c r="G34" s="50">
        <f>IF($F10="","",$F10)</f>
        <v>10</v>
      </c>
      <c r="H34" s="50">
        <f>IF($F11="","",$F11)</f>
        <v>10</v>
      </c>
      <c r="I34" s="50">
        <f>IF($F12="","",$F12)</f>
        <v>10</v>
      </c>
      <c r="J34" s="50">
        <f>IF($F13="","",$F13)</f>
        <v>10</v>
      </c>
      <c r="K34" s="50">
        <f>IF($F14="","",$F14)</f>
        <v>10</v>
      </c>
      <c r="L34" s="50">
        <f>IF($F15="","",$F15)</f>
        <v>10</v>
      </c>
      <c r="M34" s="50">
        <f>IF($F16="","",$F16)</f>
        <v>10</v>
      </c>
      <c r="N34" s="50">
        <f>IF($F17="","",$F17)</f>
        <v>10</v>
      </c>
      <c r="O34" s="50">
        <f>IF($F18="","",$F18)</f>
        <v>10</v>
      </c>
      <c r="P34" s="50">
        <f>IF($F19="","",$F19)</f>
      </c>
      <c r="Q34" s="50">
        <f>IF($F20="","",$F20)</f>
      </c>
      <c r="R34" s="50">
        <f>IF($F21="","",$F21)</f>
      </c>
      <c r="S34" s="50">
        <f>IF($F22="","",$F22)</f>
      </c>
      <c r="T34" s="50">
        <f>IF($F23="","",$F23)</f>
      </c>
      <c r="U34" s="50">
        <f>IF($F24="","",$F24)</f>
      </c>
      <c r="V34" s="50">
        <f>IF($F25="","",$F25)</f>
      </c>
      <c r="W34" s="50">
        <f>IF($F26="","",$F26)</f>
      </c>
      <c r="X34" s="50">
        <f>IF($F27="","",$F27)</f>
      </c>
      <c r="Y34" s="50">
        <f>IF($F28="","",$F28)</f>
      </c>
      <c r="Z34" s="51">
        <f>SUM(F34:Y34)</f>
        <v>100</v>
      </c>
      <c r="AA34" s="52"/>
      <c r="AC34" s="22"/>
      <c r="AD34" s="23"/>
    </row>
    <row r="35" spans="3:30" ht="15" customHeight="1">
      <c r="C35" s="39">
        <v>1</v>
      </c>
      <c r="D35" s="40" t="str">
        <f>IF(AnaSayfa!C5=0," ",AnaSayfa!C5)</f>
        <v> </v>
      </c>
      <c r="E35" s="40" t="str">
        <f>IF(AnaSayfa!D5=0," ",AnaSayfa!D5)</f>
        <v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1" t="str">
        <f aca="true" t="shared" si="2" ref="Z35:Z74">IF(COUNTBLANK(F35:Y35)=COLUMNS(F35:Y35)," ",IF(SUM(F35:Y35)=0,0,SUM(F35:Y35)))</f>
        <v> </v>
      </c>
      <c r="AA35" s="42" t="str">
        <f>IF(Z35=" "," ",IF(Z35&gt;=85,"PEKİYİ",IF(Z35&gt;=70,"İYİ",IF(Z35&gt;=60,"ORTA",IF(Z35&gt;=50,"GEÇER",IF(Z35&lt;50,"GEÇMEZ"))))))</f>
        <v> </v>
      </c>
      <c r="AC35" s="22"/>
      <c r="AD35" s="23"/>
    </row>
    <row r="36" spans="3:30" ht="15" customHeight="1">
      <c r="C36" s="39">
        <v>2</v>
      </c>
      <c r="D36" s="40" t="str">
        <f>IF(AnaSayfa!C6=0," ",AnaSayfa!C6)</f>
        <v> </v>
      </c>
      <c r="E36" s="40" t="str">
        <f>IF(AnaSayfa!D6=0," ",AnaSayfa!D6)</f>
        <v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 t="str">
        <f t="shared" si="2"/>
        <v> </v>
      </c>
      <c r="AA36" s="42" t="str">
        <f aca="true" t="shared" si="3" ref="AA36:AA74">IF(Z36=" "," ",IF(Z36&gt;=85,"PEKİYİ",IF(Z36&gt;=70,"İYİ",IF(Z36&gt;=60,"ORTA",IF(Z36&gt;=50,"GEÇER",IF(Z36&lt;50,"GEÇMEZ",0))))))</f>
        <v> </v>
      </c>
      <c r="AC36" s="22"/>
      <c r="AD36" s="23"/>
    </row>
    <row r="37" spans="3:30" ht="15" customHeight="1">
      <c r="C37" s="39">
        <v>3</v>
      </c>
      <c r="D37" s="40" t="str">
        <f>IF(AnaSayfa!C7=0," ",AnaSayfa!C7)</f>
        <v> </v>
      </c>
      <c r="E37" s="40" t="str">
        <f>IF(AnaSayfa!D7=0," ",AnaSayfa!D7)</f>
        <v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 t="str">
        <f t="shared" si="2"/>
        <v> </v>
      </c>
      <c r="AA37" s="42" t="str">
        <f t="shared" si="3"/>
        <v> </v>
      </c>
      <c r="AC37" s="22"/>
      <c r="AD37" s="23"/>
    </row>
    <row r="38" spans="3:30" ht="15" customHeight="1">
      <c r="C38" s="39">
        <v>4</v>
      </c>
      <c r="D38" s="40" t="str">
        <f>IF(AnaSayfa!C8=0," ",AnaSayfa!C8)</f>
        <v> </v>
      </c>
      <c r="E38" s="40" t="str">
        <f>IF(AnaSayfa!D8=0," ",AnaSayfa!D8)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1" t="str">
        <f t="shared" si="2"/>
        <v> </v>
      </c>
      <c r="AA38" s="42" t="str">
        <f t="shared" si="3"/>
        <v> </v>
      </c>
      <c r="AC38" s="22"/>
      <c r="AD38" s="23"/>
    </row>
    <row r="39" spans="3:29" ht="15" customHeight="1">
      <c r="C39" s="39">
        <v>5</v>
      </c>
      <c r="D39" s="40" t="str">
        <f>IF(AnaSayfa!C9=0," ",AnaSayfa!C9)</f>
        <v> </v>
      </c>
      <c r="E39" s="40" t="str">
        <f>IF(AnaSayfa!D9=0," ",AnaSayfa!D9)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 t="str">
        <f t="shared" si="2"/>
        <v> </v>
      </c>
      <c r="AA39" s="42" t="str">
        <f t="shared" si="3"/>
        <v> </v>
      </c>
      <c r="AC39" s="43"/>
    </row>
    <row r="40" spans="3:29" ht="15" customHeight="1">
      <c r="C40" s="39">
        <v>6</v>
      </c>
      <c r="D40" s="40" t="str">
        <f>IF(AnaSayfa!C10=0," ",AnaSayfa!C10)</f>
        <v> </v>
      </c>
      <c r="E40" s="40" t="str">
        <f>IF(AnaSayfa!D10=0," ",AnaSayfa!D10)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 t="str">
        <f t="shared" si="2"/>
        <v> </v>
      </c>
      <c r="AA40" s="42" t="str">
        <f t="shared" si="3"/>
        <v> </v>
      </c>
      <c r="AC40" s="43"/>
    </row>
    <row r="41" spans="3:29" ht="15" customHeight="1">
      <c r="C41" s="39">
        <v>7</v>
      </c>
      <c r="D41" s="40" t="str">
        <f>IF(AnaSayfa!C11=0," ",AnaSayfa!C11)</f>
        <v> </v>
      </c>
      <c r="E41" s="40" t="str">
        <f>IF(AnaSayfa!D11=0," ",AnaSayfa!D11)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1" t="str">
        <f t="shared" si="2"/>
        <v> </v>
      </c>
      <c r="AA41" s="42" t="str">
        <f t="shared" si="3"/>
        <v> </v>
      </c>
      <c r="AC41" s="43"/>
    </row>
    <row r="42" spans="3:29" ht="15" customHeight="1">
      <c r="C42" s="39">
        <v>8</v>
      </c>
      <c r="D42" s="40" t="str">
        <f>IF(AnaSayfa!C12=0," ",AnaSayfa!C12)</f>
        <v> </v>
      </c>
      <c r="E42" s="40" t="str">
        <f>IF(AnaSayfa!D12=0," ",AnaSayfa!D12)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 t="str">
        <f t="shared" si="2"/>
        <v> </v>
      </c>
      <c r="AA42" s="42" t="str">
        <f t="shared" si="3"/>
        <v> </v>
      </c>
      <c r="AC42" s="43"/>
    </row>
    <row r="43" spans="3:29" ht="15" customHeight="1">
      <c r="C43" s="39">
        <v>9</v>
      </c>
      <c r="D43" s="40" t="str">
        <f>IF(AnaSayfa!C13=0," ",AnaSayfa!C13)</f>
        <v> </v>
      </c>
      <c r="E43" s="40" t="str">
        <f>IF(AnaSayfa!D13=0," ",AnaSayfa!D13)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 t="str">
        <f t="shared" si="2"/>
        <v> </v>
      </c>
      <c r="AA43" s="42" t="str">
        <f t="shared" si="3"/>
        <v> </v>
      </c>
      <c r="AC43" s="43"/>
    </row>
    <row r="44" spans="3:29" ht="15" customHeight="1">
      <c r="C44" s="39">
        <v>10</v>
      </c>
      <c r="D44" s="40" t="str">
        <f>IF(AnaSayfa!C14=0," ",AnaSayfa!C14)</f>
        <v> </v>
      </c>
      <c r="E44" s="40" t="str">
        <f>IF(AnaSayfa!D14=0," ",AnaSayfa!D14)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1" t="str">
        <f t="shared" si="2"/>
        <v> </v>
      </c>
      <c r="AA44" s="42" t="str">
        <f t="shared" si="3"/>
        <v> </v>
      </c>
      <c r="AC44" s="43"/>
    </row>
    <row r="45" spans="3:29" ht="15" customHeight="1">
      <c r="C45" s="39">
        <v>11</v>
      </c>
      <c r="D45" s="40" t="str">
        <f>IF(AnaSayfa!C15=0," ",AnaSayfa!C15)</f>
        <v> </v>
      </c>
      <c r="E45" s="40" t="str">
        <f>IF(AnaSayfa!D15=0," ",AnaSayfa!D15)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 t="str">
        <f t="shared" si="2"/>
        <v> </v>
      </c>
      <c r="AA45" s="42" t="str">
        <f t="shared" si="3"/>
        <v> </v>
      </c>
      <c r="AC45" s="43"/>
    </row>
    <row r="46" spans="3:29" ht="15" customHeight="1">
      <c r="C46" s="39">
        <v>12</v>
      </c>
      <c r="D46" s="40" t="str">
        <f>IF(AnaSayfa!C16=0," ",AnaSayfa!C16)</f>
        <v> </v>
      </c>
      <c r="E46" s="40" t="str">
        <f>IF(AnaSayfa!D16=0," ",AnaSayfa!D16)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 t="str">
        <f t="shared" si="2"/>
        <v> </v>
      </c>
      <c r="AA46" s="42" t="str">
        <f t="shared" si="3"/>
        <v> </v>
      </c>
      <c r="AC46" s="43"/>
    </row>
    <row r="47" spans="3:29" ht="15" customHeight="1">
      <c r="C47" s="39">
        <v>13</v>
      </c>
      <c r="D47" s="40" t="str">
        <f>IF(AnaSayfa!C17=0," ",AnaSayfa!C17)</f>
        <v> </v>
      </c>
      <c r="E47" s="40" t="str">
        <f>IF(AnaSayfa!D17=0," ",AnaSayfa!D17)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1" t="str">
        <f t="shared" si="2"/>
        <v> </v>
      </c>
      <c r="AA47" s="42" t="str">
        <f t="shared" si="3"/>
        <v> </v>
      </c>
      <c r="AC47" s="43"/>
    </row>
    <row r="48" spans="3:29" ht="15" customHeight="1">
      <c r="C48" s="39">
        <v>14</v>
      </c>
      <c r="D48" s="40" t="str">
        <f>IF(AnaSayfa!C18=0," ",AnaSayfa!C18)</f>
        <v> </v>
      </c>
      <c r="E48" s="40" t="str">
        <f>IF(AnaSayfa!D18=0," ",AnaSayfa!D18)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 t="str">
        <f t="shared" si="2"/>
        <v> </v>
      </c>
      <c r="AA48" s="42" t="str">
        <f t="shared" si="3"/>
        <v> </v>
      </c>
      <c r="AC48" s="43"/>
    </row>
    <row r="49" spans="3:29" ht="15" customHeight="1">
      <c r="C49" s="39">
        <v>15</v>
      </c>
      <c r="D49" s="40" t="str">
        <f>IF(AnaSayfa!C19=0," ",AnaSayfa!C19)</f>
        <v> </v>
      </c>
      <c r="E49" s="40" t="str">
        <f>IF(AnaSayfa!D19=0," ",AnaSayfa!D19)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 t="str">
        <f t="shared" si="2"/>
        <v> </v>
      </c>
      <c r="AA49" s="42" t="str">
        <f t="shared" si="3"/>
        <v> </v>
      </c>
      <c r="AC49" s="43"/>
    </row>
    <row r="50" spans="3:29" ht="15" customHeight="1">
      <c r="C50" s="39">
        <v>16</v>
      </c>
      <c r="D50" s="40" t="str">
        <f>IF(AnaSayfa!C20=0," ",AnaSayfa!C20)</f>
        <v> </v>
      </c>
      <c r="E50" s="40" t="str">
        <f>IF(AnaSayfa!D20=0," ",AnaSayfa!D20)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1" t="str">
        <f t="shared" si="2"/>
        <v> </v>
      </c>
      <c r="AA50" s="42" t="str">
        <f t="shared" si="3"/>
        <v> </v>
      </c>
      <c r="AC50" s="43"/>
    </row>
    <row r="51" spans="3:29" ht="15" customHeight="1">
      <c r="C51" s="39">
        <v>17</v>
      </c>
      <c r="D51" s="40" t="str">
        <f>IF(AnaSayfa!C21=0," ",AnaSayfa!C21)</f>
        <v> </v>
      </c>
      <c r="E51" s="40" t="str">
        <f>IF(AnaSayfa!D21=0," ",AnaSayfa!D21)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 t="str">
        <f t="shared" si="2"/>
        <v> </v>
      </c>
      <c r="AA51" s="42" t="str">
        <f t="shared" si="3"/>
        <v> </v>
      </c>
      <c r="AC51" s="43"/>
    </row>
    <row r="52" spans="3:29" ht="15" customHeight="1">
      <c r="C52" s="39">
        <v>18</v>
      </c>
      <c r="D52" s="40" t="str">
        <f>IF(AnaSayfa!C22=0," ",AnaSayfa!C22)</f>
        <v> </v>
      </c>
      <c r="E52" s="40" t="str">
        <f>IF(AnaSayfa!D22=0," ",AnaSayfa!D22)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 t="str">
        <f t="shared" si="2"/>
        <v> </v>
      </c>
      <c r="AA52" s="42" t="str">
        <f t="shared" si="3"/>
        <v> </v>
      </c>
      <c r="AC52" s="43"/>
    </row>
    <row r="53" spans="3:29" ht="15" customHeight="1">
      <c r="C53" s="39">
        <v>19</v>
      </c>
      <c r="D53" s="40" t="str">
        <f>IF(AnaSayfa!C23=0," ",AnaSayfa!C23)</f>
        <v> </v>
      </c>
      <c r="E53" s="40" t="str">
        <f>IF(AnaSayfa!D23=0," ",AnaSayfa!D23)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1" t="str">
        <f t="shared" si="2"/>
        <v> </v>
      </c>
      <c r="AA53" s="42" t="str">
        <f t="shared" si="3"/>
        <v> </v>
      </c>
      <c r="AC53" s="43"/>
    </row>
    <row r="54" spans="3:29" ht="15" customHeight="1">
      <c r="C54" s="39">
        <v>20</v>
      </c>
      <c r="D54" s="40" t="str">
        <f>IF(AnaSayfa!C24=0," ",AnaSayfa!C24)</f>
        <v> </v>
      </c>
      <c r="E54" s="40" t="str">
        <f>IF(AnaSayfa!D24=0," ",AnaSayfa!D24)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 t="str">
        <f t="shared" si="2"/>
        <v> </v>
      </c>
      <c r="AA54" s="42" t="str">
        <f t="shared" si="3"/>
        <v> </v>
      </c>
      <c r="AC54" s="43"/>
    </row>
    <row r="55" spans="3:29" ht="15" customHeight="1">
      <c r="C55" s="39">
        <v>21</v>
      </c>
      <c r="D55" s="40" t="str">
        <f>IF(AnaSayfa!C25=0," ",AnaSayfa!C25)</f>
        <v> </v>
      </c>
      <c r="E55" s="40" t="str">
        <f>IF(AnaSayfa!D25=0," ",AnaSayfa!D25)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 t="str">
        <f t="shared" si="2"/>
        <v> </v>
      </c>
      <c r="AA55" s="42" t="str">
        <f t="shared" si="3"/>
        <v> </v>
      </c>
      <c r="AC55" s="43"/>
    </row>
    <row r="56" spans="3:29" ht="15" customHeight="1">
      <c r="C56" s="39">
        <v>22</v>
      </c>
      <c r="D56" s="40" t="str">
        <f>IF(AnaSayfa!C26=0," ",AnaSayfa!C26)</f>
        <v> </v>
      </c>
      <c r="E56" s="40" t="str">
        <f>IF(AnaSayfa!D26=0," ",AnaSayfa!D26)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1" t="str">
        <f t="shared" si="2"/>
        <v> </v>
      </c>
      <c r="AA56" s="42" t="str">
        <f t="shared" si="3"/>
        <v> </v>
      </c>
      <c r="AC56" s="43"/>
    </row>
    <row r="57" spans="3:29" ht="15" customHeight="1">
      <c r="C57" s="39">
        <v>23</v>
      </c>
      <c r="D57" s="40" t="str">
        <f>IF(AnaSayfa!C27=0," ",AnaSayfa!C27)</f>
        <v> </v>
      </c>
      <c r="E57" s="40" t="str">
        <f>IF(AnaSayfa!D27=0," ",AnaSayfa!D27)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 t="str">
        <f t="shared" si="2"/>
        <v> </v>
      </c>
      <c r="AA57" s="42" t="str">
        <f t="shared" si="3"/>
        <v> </v>
      </c>
      <c r="AC57" s="43"/>
    </row>
    <row r="58" spans="3:29" ht="15" customHeight="1">
      <c r="C58" s="39">
        <v>24</v>
      </c>
      <c r="D58" s="40" t="str">
        <f>IF(AnaSayfa!C28=0," ",AnaSayfa!C28)</f>
        <v> </v>
      </c>
      <c r="E58" s="40" t="str">
        <f>IF(AnaSayfa!D28=0," ",AnaSayfa!D28)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 t="str">
        <f t="shared" si="2"/>
        <v> </v>
      </c>
      <c r="AA58" s="42" t="str">
        <f t="shared" si="3"/>
        <v> </v>
      </c>
      <c r="AC58" s="43"/>
    </row>
    <row r="59" spans="3:29" ht="15" customHeight="1">
      <c r="C59" s="39">
        <v>25</v>
      </c>
      <c r="D59" s="40" t="str">
        <f>IF(AnaSayfa!C29=0," ",AnaSayfa!C29)</f>
        <v> </v>
      </c>
      <c r="E59" s="40" t="str">
        <f>IF(AnaSayfa!D29=0," ",AnaSayfa!D29)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1" t="str">
        <f t="shared" si="2"/>
        <v> </v>
      </c>
      <c r="AA59" s="42" t="str">
        <f t="shared" si="3"/>
        <v> </v>
      </c>
      <c r="AC59" s="43"/>
    </row>
    <row r="60" spans="3:29" ht="15" customHeight="1">
      <c r="C60" s="39">
        <v>26</v>
      </c>
      <c r="D60" s="40" t="str">
        <f>IF(AnaSayfa!C30=0," ",AnaSayfa!C30)</f>
        <v> </v>
      </c>
      <c r="E60" s="40" t="str">
        <f>IF(AnaSayfa!D30=0," ",AnaSayfa!D30)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 t="str">
        <f t="shared" si="2"/>
        <v> </v>
      </c>
      <c r="AA60" s="42" t="str">
        <f t="shared" si="3"/>
        <v> </v>
      </c>
      <c r="AC60" s="43"/>
    </row>
    <row r="61" spans="3:27" ht="15" customHeight="1">
      <c r="C61" s="39">
        <v>27</v>
      </c>
      <c r="D61" s="40" t="str">
        <f>IF(AnaSayfa!C31=0," ",AnaSayfa!C31)</f>
        <v> </v>
      </c>
      <c r="E61" s="40" t="str">
        <f>IF(AnaSayfa!D31=0," ",AnaSayfa!D31)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1" t="str">
        <f t="shared" si="2"/>
        <v> </v>
      </c>
      <c r="AA61" s="42" t="str">
        <f t="shared" si="3"/>
        <v> </v>
      </c>
    </row>
    <row r="62" spans="3:27" ht="15" customHeight="1">
      <c r="C62" s="39">
        <v>28</v>
      </c>
      <c r="D62" s="40" t="str">
        <f>IF(AnaSayfa!C32=0," ",AnaSayfa!C32)</f>
        <v> </v>
      </c>
      <c r="E62" s="40" t="str">
        <f>IF(AnaSayfa!D32=0," ",AnaSayfa!D32)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1" t="str">
        <f t="shared" si="2"/>
        <v> </v>
      </c>
      <c r="AA62" s="42" t="str">
        <f t="shared" si="3"/>
        <v> </v>
      </c>
    </row>
    <row r="63" spans="3:27" ht="15" customHeight="1">
      <c r="C63" s="39">
        <v>29</v>
      </c>
      <c r="D63" s="40" t="str">
        <f>IF(AnaSayfa!C33=0," ",AnaSayfa!C33)</f>
        <v> </v>
      </c>
      <c r="E63" s="40" t="str">
        <f>IF(AnaSayfa!D33=0," ",AnaSayfa!D33)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1" t="str">
        <f t="shared" si="2"/>
        <v> </v>
      </c>
      <c r="AA63" s="42" t="str">
        <f t="shared" si="3"/>
        <v> </v>
      </c>
    </row>
    <row r="64" spans="3:27" ht="15" customHeight="1">
      <c r="C64" s="39">
        <v>30</v>
      </c>
      <c r="D64" s="40" t="str">
        <f>IF(AnaSayfa!C34=0," ",AnaSayfa!C34)</f>
        <v> </v>
      </c>
      <c r="E64" s="40" t="str">
        <f>IF(AnaSayfa!D34=0," ",AnaSayfa!D34)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1" t="str">
        <f t="shared" si="2"/>
        <v> </v>
      </c>
      <c r="AA64" s="42" t="str">
        <f t="shared" si="3"/>
        <v> </v>
      </c>
    </row>
    <row r="65" spans="3:27" ht="15" customHeight="1">
      <c r="C65" s="39">
        <v>31</v>
      </c>
      <c r="D65" s="40" t="str">
        <f>IF(AnaSayfa!C35=0," ",AnaSayfa!C35)</f>
        <v> </v>
      </c>
      <c r="E65" s="40" t="str">
        <f>IF(AnaSayfa!D35=0," ",AnaSayfa!D35)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1" t="str">
        <f t="shared" si="2"/>
        <v> </v>
      </c>
      <c r="AA65" s="42" t="str">
        <f t="shared" si="3"/>
        <v> </v>
      </c>
    </row>
    <row r="66" spans="3:27" ht="15" customHeight="1">
      <c r="C66" s="39">
        <v>32</v>
      </c>
      <c r="D66" s="40" t="str">
        <f>IF(AnaSayfa!C36=0," ",AnaSayfa!C36)</f>
        <v> </v>
      </c>
      <c r="E66" s="40" t="str">
        <f>IF(AnaSayfa!D36=0," ",AnaSayfa!D36)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1" t="str">
        <f t="shared" si="2"/>
        <v> </v>
      </c>
      <c r="AA66" s="42" t="str">
        <f t="shared" si="3"/>
        <v> </v>
      </c>
    </row>
    <row r="67" spans="3:27" ht="15" customHeight="1">
      <c r="C67" s="39">
        <v>33</v>
      </c>
      <c r="D67" s="40" t="str">
        <f>IF(AnaSayfa!C37=0," ",AnaSayfa!C37)</f>
        <v> </v>
      </c>
      <c r="E67" s="40" t="str">
        <f>IF(AnaSayfa!D37=0," ",AnaSayfa!D37)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1" t="str">
        <f t="shared" si="2"/>
        <v> </v>
      </c>
      <c r="AA67" s="42" t="str">
        <f t="shared" si="3"/>
        <v> </v>
      </c>
    </row>
    <row r="68" spans="3:27" ht="15" customHeight="1">
      <c r="C68" s="39">
        <v>34</v>
      </c>
      <c r="D68" s="40" t="str">
        <f>IF(AnaSayfa!C38=0," ",AnaSayfa!C38)</f>
        <v> </v>
      </c>
      <c r="E68" s="40" t="str">
        <f>IF(AnaSayfa!D38=0," ",AnaSayfa!D38)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1" t="str">
        <f t="shared" si="2"/>
        <v> </v>
      </c>
      <c r="AA68" s="42" t="str">
        <f t="shared" si="3"/>
        <v> </v>
      </c>
    </row>
    <row r="69" spans="3:27" ht="15" customHeight="1">
      <c r="C69" s="39">
        <v>35</v>
      </c>
      <c r="D69" s="40" t="str">
        <f>IF(AnaSayfa!C39=0," ",AnaSayfa!C39)</f>
        <v> </v>
      </c>
      <c r="E69" s="40" t="str">
        <f>IF(AnaSayfa!D39=0," ",AnaSayfa!D39)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1" t="str">
        <f t="shared" si="2"/>
        <v> </v>
      </c>
      <c r="AA69" s="42" t="str">
        <f t="shared" si="3"/>
        <v> </v>
      </c>
    </row>
    <row r="70" spans="3:27" ht="15" customHeight="1">
      <c r="C70" s="39">
        <v>36</v>
      </c>
      <c r="D70" s="40" t="str">
        <f>IF(AnaSayfa!C40=0," ",AnaSayfa!C40)</f>
        <v> </v>
      </c>
      <c r="E70" s="40" t="str">
        <f>IF(AnaSayfa!D40=0," ",AnaSayfa!D40)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 t="str">
        <f t="shared" si="2"/>
        <v> </v>
      </c>
      <c r="AA70" s="42" t="str">
        <f t="shared" si="3"/>
        <v> </v>
      </c>
    </row>
    <row r="71" spans="3:27" ht="15" customHeight="1">
      <c r="C71" s="39">
        <v>37</v>
      </c>
      <c r="D71" s="40" t="str">
        <f>IF(AnaSayfa!C41=0," ",AnaSayfa!C41)</f>
        <v> </v>
      </c>
      <c r="E71" s="40" t="str">
        <f>IF(AnaSayfa!D41=0," ",AnaSayfa!D41)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 t="str">
        <f t="shared" si="2"/>
        <v> </v>
      </c>
      <c r="AA71" s="42" t="str">
        <f t="shared" si="3"/>
        <v> </v>
      </c>
    </row>
    <row r="72" spans="3:27" ht="15" customHeight="1">
      <c r="C72" s="39">
        <v>38</v>
      </c>
      <c r="D72" s="40" t="str">
        <f>IF(AnaSayfa!C42=0," ",AnaSayfa!C42)</f>
        <v> </v>
      </c>
      <c r="E72" s="40" t="str">
        <f>IF(AnaSayfa!D42=0," ",AnaSayfa!D42)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 t="str">
        <f t="shared" si="2"/>
        <v> </v>
      </c>
      <c r="AA72" s="42" t="str">
        <f t="shared" si="3"/>
        <v> </v>
      </c>
    </row>
    <row r="73" spans="3:27" ht="15" customHeight="1">
      <c r="C73" s="39">
        <v>39</v>
      </c>
      <c r="D73" s="40" t="str">
        <f>IF(AnaSayfa!C43=0," ",AnaSayfa!C43)</f>
        <v> </v>
      </c>
      <c r="E73" s="40" t="str">
        <f>IF(AnaSayfa!D43=0," ",AnaSayfa!D43)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 t="str">
        <f t="shared" si="2"/>
        <v> </v>
      </c>
      <c r="AA73" s="42" t="str">
        <f t="shared" si="3"/>
        <v> </v>
      </c>
    </row>
    <row r="74" spans="3:27" ht="18" customHeight="1" thickBot="1">
      <c r="C74" s="39">
        <v>40</v>
      </c>
      <c r="D74" s="40" t="str">
        <f>IF(AnaSayfa!C44=0," ",AnaSayfa!C44)</f>
        <v> </v>
      </c>
      <c r="E74" s="40" t="str">
        <f>IF(AnaSayfa!D44=0," ",AnaSayfa!D44)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55" t="str">
        <f t="shared" si="2"/>
        <v> </v>
      </c>
      <c r="AA74" s="56" t="str">
        <f t="shared" si="3"/>
        <v> </v>
      </c>
    </row>
    <row r="75" spans="3:27" ht="24.75" customHeight="1" thickBot="1">
      <c r="C75" s="242" t="s">
        <v>60</v>
      </c>
      <c r="D75" s="243"/>
      <c r="E75" s="243"/>
      <c r="F75" s="44" t="e">
        <f>IF($F9=0," ",((SUM(F35:F74)/COUNT(F35:F74))*100)/$F9)</f>
        <v>#DIV/0!</v>
      </c>
      <c r="G75" s="45" t="e">
        <f>IF(F10=0," ",((SUM(G35:G74)/COUNT(G35:G74))*100)/F10)</f>
        <v>#DIV/0!</v>
      </c>
      <c r="H75" s="45" t="e">
        <f>IF(F11=0," ",((SUM(H35:H74)/COUNT(H35:H74))*100)/F11)</f>
        <v>#DIV/0!</v>
      </c>
      <c r="I75" s="45" t="e">
        <f>IF(F12=0," ",((SUM(I35:I74)/COUNT(I35:I74))*100)/F12)</f>
        <v>#DIV/0!</v>
      </c>
      <c r="J75" s="45" t="e">
        <f>IF(F13=0," ",((SUM(J35:J74)/COUNT(J35:J74))*100)/F13)</f>
        <v>#DIV/0!</v>
      </c>
      <c r="K75" s="45" t="e">
        <f>IF(F14=0," ",((SUM(K35:K74)/COUNT(K35:K74))*100)/F14)</f>
        <v>#DIV/0!</v>
      </c>
      <c r="L75" s="45" t="e">
        <f>IF(F15=0," ",((SUM(L35:L74)/COUNT(L35:L74))*100)/F15)</f>
        <v>#DIV/0!</v>
      </c>
      <c r="M75" s="45" t="e">
        <f>IF(F16=0," ",((SUM(M35:M74)/COUNT(M35:M74))*100)/F16)</f>
        <v>#DIV/0!</v>
      </c>
      <c r="N75" s="45" t="e">
        <f>IF(F17=0," ",((SUM(N35:N74)/COUNT(N35:N74))*100)/F17)</f>
        <v>#DIV/0!</v>
      </c>
      <c r="O75" s="45" t="e">
        <f>IF(F18=0," ",((SUM(O35:O74)/COUNT(O35:O74))*100)/F18)</f>
        <v>#DIV/0!</v>
      </c>
      <c r="P75" s="44" t="str">
        <f>IF(F19=0," ",((SUM(P35:P74)/COUNT(P35:P74))*100)/F19)</f>
        <v> </v>
      </c>
      <c r="Q75" s="44" t="str">
        <f>IF(F20=0," ",((SUM(Q35:Q74)/COUNT(Q35:Q74))*100)/F20)</f>
        <v> </v>
      </c>
      <c r="R75" s="44" t="str">
        <f>IF(F21=0," ",((SUM(R35:R74)/COUNT(R35:R74))*100)/F21)</f>
        <v> </v>
      </c>
      <c r="S75" s="44" t="str">
        <f>IF(F22=0," ",((SUM(S35:S74)/COUNT(S35:S74))*100)/F22)</f>
        <v> </v>
      </c>
      <c r="T75" s="44" t="str">
        <f>IF(F23=0," ",((SUM(T35:T74)/COUNT(T35:T74))*100)/F23)</f>
        <v> </v>
      </c>
      <c r="U75" s="44" t="str">
        <f>IF(F24=0," ",((SUM(U35:U74)/COUNT(U35:U74))*100)/F24)</f>
        <v> </v>
      </c>
      <c r="V75" s="44" t="str">
        <f>IF(F25=0," ",((SUM(V35:V74)/COUNT(V35:V74))*100)/F25)</f>
        <v> </v>
      </c>
      <c r="W75" s="44" t="str">
        <f>IF(F26=0," ",((SUM(W35:W74)/COUNT(W35:W74))*100)/F26)</f>
        <v> </v>
      </c>
      <c r="X75" s="44" t="str">
        <f>IF(F27=0," ",((SUM(X35:X74)/COUNT(X35:X74))*100)/F27)</f>
        <v> </v>
      </c>
      <c r="Y75" s="57" t="str">
        <f>IF(F28=0," ",((SUM(Y35:Y74)/COUNT(Y35:Y74))*100)/F28)</f>
        <v> </v>
      </c>
      <c r="Z75" s="46"/>
      <c r="AA75" s="46"/>
    </row>
    <row r="76" ht="12.75"/>
    <row r="77" spans="23:27" ht="12.75">
      <c r="W77" s="230">
        <f>AnaSayfa!H32</f>
        <v>0</v>
      </c>
      <c r="X77" s="230"/>
      <c r="Y77" s="230"/>
      <c r="Z77" s="230"/>
      <c r="AA77" s="230"/>
    </row>
    <row r="78" spans="1:31" s="12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7"/>
      <c r="W78" s="11"/>
      <c r="X78" s="11"/>
      <c r="Y78" s="11"/>
      <c r="Z78" s="11"/>
      <c r="AA78" s="11"/>
      <c r="AB78" s="47"/>
      <c r="AD78" s="13"/>
      <c r="AE78" s="13"/>
    </row>
    <row r="79" spans="1:31" s="1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8"/>
      <c r="W79" s="218" t="str">
        <f>AnaSayfa!H5</f>
        <v>ZAFER TEPELİ</v>
      </c>
      <c r="X79" s="218"/>
      <c r="Y79" s="218"/>
      <c r="Z79" s="218"/>
      <c r="AA79" s="218"/>
      <c r="AB79" s="48"/>
      <c r="AD79" s="13"/>
      <c r="AE79" s="13"/>
    </row>
    <row r="80" spans="1:31" s="12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8"/>
      <c r="W80" s="218" t="s">
        <v>37</v>
      </c>
      <c r="X80" s="218"/>
      <c r="Y80" s="218"/>
      <c r="Z80" s="218"/>
      <c r="AA80" s="218"/>
      <c r="AB80" s="48"/>
      <c r="AD80" s="13"/>
      <c r="AE80" s="13"/>
    </row>
    <row r="81" spans="1:31" s="12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D81" s="13"/>
      <c r="AE81" s="13"/>
    </row>
    <row r="82" spans="1:31" s="12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3"/>
      <c r="AE82" s="13"/>
    </row>
    <row r="83" spans="1:31" s="1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D83" s="13"/>
      <c r="AE83" s="13"/>
    </row>
    <row r="84" spans="1:31" s="1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D84" s="13"/>
      <c r="AE84" s="13"/>
    </row>
    <row r="85" spans="1:31" s="1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D85" s="13"/>
      <c r="AE85" s="13"/>
    </row>
    <row r="86" spans="1:31" s="12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3"/>
      <c r="AE86" s="13"/>
    </row>
    <row r="87" spans="1:31" s="12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D87" s="13"/>
      <c r="AE87" s="13"/>
    </row>
    <row r="88" spans="1:31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D88" s="13"/>
      <c r="AE88" s="13"/>
    </row>
    <row r="89" spans="1:31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D89" s="13"/>
      <c r="AE89" s="13"/>
    </row>
    <row r="90" spans="1:31" s="12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D90" s="13"/>
      <c r="AE90" s="13"/>
    </row>
    <row r="91" spans="1:31" s="12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D91" s="13"/>
      <c r="AE91" s="13"/>
    </row>
    <row r="92" spans="1:31" s="1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D92" s="13"/>
      <c r="AE92" s="13"/>
    </row>
    <row r="93" ht="12.75" customHeight="1"/>
    <row r="94" ht="12.75" customHeight="1"/>
    <row r="95" ht="12.75" customHeight="1"/>
    <row r="96" ht="12.75" customHeight="1"/>
    <row r="97" ht="12.75" customHeight="1"/>
  </sheetData>
  <sheetProtection password="CA79" sheet="1" selectLockedCells="1"/>
  <mergeCells count="76">
    <mergeCell ref="W80:AA80"/>
    <mergeCell ref="D28:E28"/>
    <mergeCell ref="C29:E29"/>
    <mergeCell ref="C31:E31"/>
    <mergeCell ref="F31:Y31"/>
    <mergeCell ref="Z31:Z32"/>
    <mergeCell ref="AA31:AA32"/>
    <mergeCell ref="D27:E27"/>
    <mergeCell ref="C75:E75"/>
    <mergeCell ref="W77:AA77"/>
    <mergeCell ref="W79:AA79"/>
    <mergeCell ref="D20:E20"/>
    <mergeCell ref="D21:E21"/>
    <mergeCell ref="C32:C34"/>
    <mergeCell ref="D32:D34"/>
    <mergeCell ref="E32:E34"/>
    <mergeCell ref="D22:E22"/>
    <mergeCell ref="D23:E23"/>
    <mergeCell ref="D24:E24"/>
    <mergeCell ref="D25:E25"/>
    <mergeCell ref="D26:E26"/>
    <mergeCell ref="D17:E17"/>
    <mergeCell ref="D18:E18"/>
    <mergeCell ref="H18:AA18"/>
    <mergeCell ref="D19:E19"/>
    <mergeCell ref="D16:E16"/>
    <mergeCell ref="H16:N16"/>
    <mergeCell ref="O16:P16"/>
    <mergeCell ref="X16:AA16"/>
    <mergeCell ref="D15:E15"/>
    <mergeCell ref="H15:N15"/>
    <mergeCell ref="O15:P15"/>
    <mergeCell ref="X15:AA15"/>
    <mergeCell ref="R11:AA14"/>
    <mergeCell ref="D12:E12"/>
    <mergeCell ref="H12:N12"/>
    <mergeCell ref="O12:P12"/>
    <mergeCell ref="D13:E13"/>
    <mergeCell ref="H13:N13"/>
    <mergeCell ref="O13:P13"/>
    <mergeCell ref="D14:E14"/>
    <mergeCell ref="H14:P14"/>
    <mergeCell ref="D10:E10"/>
    <mergeCell ref="H10:N10"/>
    <mergeCell ref="O10:P10"/>
    <mergeCell ref="D11:E11"/>
    <mergeCell ref="H11:N11"/>
    <mergeCell ref="O11:P11"/>
    <mergeCell ref="H8:P8"/>
    <mergeCell ref="D9:E9"/>
    <mergeCell ref="H9:N9"/>
    <mergeCell ref="O9:P9"/>
    <mergeCell ref="R5:X5"/>
    <mergeCell ref="Y5:Z5"/>
    <mergeCell ref="G5:H5"/>
    <mergeCell ref="I5:P5"/>
    <mergeCell ref="AC5:AE7"/>
    <mergeCell ref="C6:D6"/>
    <mergeCell ref="E6:F6"/>
    <mergeCell ref="G6:H6"/>
    <mergeCell ref="I6:P6"/>
    <mergeCell ref="R6:AA6"/>
    <mergeCell ref="R7:AA10"/>
    <mergeCell ref="C8:E8"/>
    <mergeCell ref="C5:D5"/>
    <mergeCell ref="E5:F5"/>
    <mergeCell ref="C2:AA2"/>
    <mergeCell ref="AC2:AE2"/>
    <mergeCell ref="C3:D3"/>
    <mergeCell ref="E3:P3"/>
    <mergeCell ref="R3:AA4"/>
    <mergeCell ref="AC3:AE3"/>
    <mergeCell ref="C4:D4"/>
    <mergeCell ref="E4:F4"/>
    <mergeCell ref="G4:H4"/>
    <mergeCell ref="I4:P4"/>
  </mergeCells>
  <conditionalFormatting sqref="F75:O75">
    <cfRule type="cellIs" priority="4" dxfId="7" operator="lessThan" stopIfTrue="1">
      <formula>50</formula>
    </cfRule>
  </conditionalFormatting>
  <conditionalFormatting sqref="F75:Y75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A35:AA74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K76"/>
  <sheetViews>
    <sheetView tabSelected="1" zoomScale="77" zoomScaleNormal="77" zoomScalePageLayoutView="0" workbookViewId="0" topLeftCell="A1">
      <selection activeCell="E19" sqref="E19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11" width="5.75390625" style="11" customWidth="1"/>
    <col min="12" max="12" width="7.875" style="11" customWidth="1"/>
    <col min="13" max="20" width="5.75390625" style="11" customWidth="1"/>
    <col min="21" max="21" width="7.875" style="11" customWidth="1"/>
    <col min="22" max="23" width="5.75390625" style="11" customWidth="1"/>
    <col min="24" max="24" width="8.125" style="11" customWidth="1"/>
    <col min="25" max="25" width="16.00390625" style="11" customWidth="1"/>
    <col min="26" max="26" width="23.375" style="12" hidden="1" customWidth="1"/>
    <col min="27" max="27" width="9.125" style="13" hidden="1" customWidth="1"/>
    <col min="28" max="28" width="25.00390625" style="13" hidden="1" customWidth="1"/>
    <col min="29" max="30" width="0" style="11" hidden="1" customWidth="1"/>
    <col min="31" max="31" width="23.375" style="11" hidden="1" customWidth="1"/>
    <col min="32" max="32" width="9.125" style="11" hidden="1" customWidth="1"/>
    <col min="33" max="33" width="25.00390625" style="11" hidden="1" customWidth="1"/>
    <col min="34" max="16384" width="9.125" style="11" hidden="1" customWidth="1"/>
  </cols>
  <sheetData>
    <row r="1" ht="9" customHeight="1"/>
    <row r="2" spans="3:28" ht="30" customHeight="1" thickBot="1">
      <c r="C2" s="172" t="s">
        <v>70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"/>
      <c r="Z2" s="170"/>
      <c r="AA2" s="170"/>
      <c r="AB2" s="170"/>
    </row>
    <row r="3" spans="2:28" ht="15" customHeight="1">
      <c r="B3" s="15"/>
      <c r="C3" s="264" t="s">
        <v>73</v>
      </c>
      <c r="D3" s="265"/>
      <c r="E3" s="160" t="str">
        <f>AnaSayfa!H4</f>
        <v>GÖKÇEADA MESLEKİ VE TEKNİK ANADOLU LİSESİ</v>
      </c>
      <c r="F3" s="160"/>
      <c r="G3" s="160"/>
      <c r="H3" s="160"/>
      <c r="I3" s="160"/>
      <c r="J3" s="160"/>
      <c r="K3" s="160"/>
      <c r="L3" s="161"/>
      <c r="M3" s="70"/>
      <c r="N3" s="264" t="s">
        <v>71</v>
      </c>
      <c r="O3" s="265"/>
      <c r="P3" s="160">
        <f>AnaSayfa!H8</f>
        <v>0</v>
      </c>
      <c r="Q3" s="160"/>
      <c r="R3" s="160"/>
      <c r="S3" s="160"/>
      <c r="T3" s="160"/>
      <c r="U3" s="160"/>
      <c r="V3" s="160"/>
      <c r="W3" s="160"/>
      <c r="X3" s="161"/>
      <c r="Y3" s="14"/>
      <c r="Z3" s="171"/>
      <c r="AA3" s="170"/>
      <c r="AB3" s="170"/>
    </row>
    <row r="4" spans="2:24" ht="15" customHeight="1" thickBot="1">
      <c r="B4" s="15"/>
      <c r="C4" s="266" t="s">
        <v>72</v>
      </c>
      <c r="D4" s="200"/>
      <c r="E4" s="201">
        <f>AnaSayfa!H6</f>
        <v>0</v>
      </c>
      <c r="F4" s="201"/>
      <c r="G4" s="200" t="s">
        <v>75</v>
      </c>
      <c r="H4" s="200"/>
      <c r="I4" s="201">
        <f>AnaSayfa!H7</f>
        <v>0</v>
      </c>
      <c r="J4" s="201"/>
      <c r="K4" s="201"/>
      <c r="L4" s="202"/>
      <c r="M4" s="70"/>
      <c r="N4" s="266" t="s">
        <v>74</v>
      </c>
      <c r="O4" s="200"/>
      <c r="P4" s="201">
        <f>AnaSayfa!H9</f>
        <v>0</v>
      </c>
      <c r="Q4" s="201"/>
      <c r="R4" s="201"/>
      <c r="S4" s="201"/>
      <c r="T4" s="201"/>
      <c r="U4" s="201"/>
      <c r="V4" s="201"/>
      <c r="W4" s="201"/>
      <c r="X4" s="202"/>
    </row>
    <row r="5" spans="2:28" ht="15" customHeight="1" thickBot="1">
      <c r="B5" s="15"/>
      <c r="P5" s="16"/>
      <c r="Z5" s="193"/>
      <c r="AA5" s="193"/>
      <c r="AB5" s="193"/>
    </row>
    <row r="6" spans="3:28" ht="13.5" customHeight="1">
      <c r="C6" s="66"/>
      <c r="D6" s="67"/>
      <c r="E6" s="67"/>
      <c r="F6" s="67"/>
      <c r="G6" s="67"/>
      <c r="H6" s="67"/>
      <c r="I6" s="67"/>
      <c r="J6" s="67"/>
      <c r="K6" s="67"/>
      <c r="L6" s="68"/>
      <c r="M6" s="71"/>
      <c r="N6" s="253" t="s">
        <v>84</v>
      </c>
      <c r="O6" s="254"/>
      <c r="P6" s="254"/>
      <c r="Q6" s="254"/>
      <c r="R6" s="254"/>
      <c r="S6" s="254"/>
      <c r="T6" s="254"/>
      <c r="U6" s="254"/>
      <c r="V6" s="254"/>
      <c r="W6" s="254"/>
      <c r="X6" s="255"/>
      <c r="Z6" s="193"/>
      <c r="AA6" s="193"/>
      <c r="AB6" s="193"/>
    </row>
    <row r="7" spans="3:24" ht="21" customHeight="1">
      <c r="C7" s="60"/>
      <c r="D7" s="114"/>
      <c r="E7" s="114"/>
      <c r="F7" s="115"/>
      <c r="G7" s="16"/>
      <c r="H7" s="15"/>
      <c r="I7" s="15"/>
      <c r="J7" s="15"/>
      <c r="K7" s="15"/>
      <c r="L7" s="61"/>
      <c r="M7" s="15"/>
      <c r="N7" s="262" t="s">
        <v>31</v>
      </c>
      <c r="O7" s="263"/>
      <c r="P7" s="263"/>
      <c r="Q7" s="263"/>
      <c r="R7" s="263"/>
      <c r="S7" s="263"/>
      <c r="T7" s="263"/>
      <c r="U7" s="263"/>
      <c r="V7" s="263"/>
      <c r="W7" s="186">
        <f>COUNTIF(X19:X58,"GEÇMEZ")</f>
        <v>0</v>
      </c>
      <c r="X7" s="187"/>
    </row>
    <row r="8" spans="3:28" ht="19.5" customHeight="1">
      <c r="C8" s="60"/>
      <c r="D8" s="114"/>
      <c r="E8" s="114"/>
      <c r="F8" s="115"/>
      <c r="G8" s="16"/>
      <c r="H8" s="15"/>
      <c r="I8" s="15"/>
      <c r="J8" s="15"/>
      <c r="K8" s="15"/>
      <c r="L8" s="61"/>
      <c r="M8" s="15"/>
      <c r="N8" s="262" t="s">
        <v>32</v>
      </c>
      <c r="O8" s="263"/>
      <c r="P8" s="263"/>
      <c r="Q8" s="263"/>
      <c r="R8" s="263"/>
      <c r="S8" s="263"/>
      <c r="T8" s="263"/>
      <c r="U8" s="263"/>
      <c r="V8" s="263"/>
      <c r="W8" s="186">
        <f>COUNTIF(X19:X58,"GEÇER")+COUNTIF(X19:X58,"2.Dönem Notu ile GEÇER")</f>
        <v>0</v>
      </c>
      <c r="X8" s="187"/>
      <c r="Z8" s="22">
        <f>IF(D7=0,"",D7)</f>
      </c>
      <c r="AA8" s="23">
        <f>F59</f>
      </c>
      <c r="AB8" s="13">
        <f>IF(AA8&lt;50,"    * "&amp;Z8,"")</f>
      </c>
    </row>
    <row r="9" spans="3:28" ht="19.5" customHeight="1">
      <c r="C9" s="60"/>
      <c r="D9" s="114"/>
      <c r="E9" s="114"/>
      <c r="F9" s="115"/>
      <c r="G9" s="16"/>
      <c r="H9" s="15"/>
      <c r="I9" s="15"/>
      <c r="J9" s="15"/>
      <c r="K9" s="15"/>
      <c r="L9" s="61"/>
      <c r="M9" s="15"/>
      <c r="N9" s="262" t="s">
        <v>33</v>
      </c>
      <c r="O9" s="263"/>
      <c r="P9" s="263"/>
      <c r="Q9" s="263"/>
      <c r="R9" s="263"/>
      <c r="S9" s="263"/>
      <c r="T9" s="263"/>
      <c r="U9" s="263"/>
      <c r="V9" s="263"/>
      <c r="W9" s="186">
        <f>COUNTIF(X19:X58,"ORTA")</f>
        <v>0</v>
      </c>
      <c r="X9" s="187"/>
      <c r="Z9" s="11"/>
      <c r="AA9" s="11"/>
      <c r="AB9" s="11"/>
    </row>
    <row r="10" spans="3:28" ht="19.5" customHeight="1">
      <c r="C10" s="60"/>
      <c r="D10" s="114"/>
      <c r="E10" s="114"/>
      <c r="F10" s="115"/>
      <c r="G10" s="16"/>
      <c r="H10" s="15"/>
      <c r="I10" s="15"/>
      <c r="J10" s="15"/>
      <c r="K10" s="15"/>
      <c r="L10" s="61"/>
      <c r="M10" s="15"/>
      <c r="N10" s="262" t="s">
        <v>34</v>
      </c>
      <c r="O10" s="263"/>
      <c r="P10" s="263"/>
      <c r="Q10" s="263"/>
      <c r="R10" s="263"/>
      <c r="S10" s="263"/>
      <c r="T10" s="263"/>
      <c r="U10" s="263"/>
      <c r="V10" s="263"/>
      <c r="W10" s="186">
        <f>COUNTIF(X19:X58,"İYİ")</f>
        <v>0</v>
      </c>
      <c r="X10" s="187"/>
      <c r="Z10" s="22">
        <f>IF(D9=0,"",D9)</f>
      </c>
      <c r="AA10" s="23">
        <f>H59</f>
      </c>
      <c r="AB10" s="13">
        <f>IF(AA10&lt;50,"    * "&amp;Z10,"")</f>
      </c>
    </row>
    <row r="11" spans="3:28" ht="19.5" customHeight="1" thickBot="1">
      <c r="C11" s="60"/>
      <c r="D11" s="114"/>
      <c r="E11" s="114"/>
      <c r="F11" s="115"/>
      <c r="G11" s="16"/>
      <c r="H11" s="15"/>
      <c r="I11" s="15"/>
      <c r="J11" s="15"/>
      <c r="K11" s="15"/>
      <c r="L11" s="61"/>
      <c r="M11" s="15"/>
      <c r="N11" s="274" t="s">
        <v>35</v>
      </c>
      <c r="O11" s="275"/>
      <c r="P11" s="275"/>
      <c r="Q11" s="275"/>
      <c r="R11" s="275"/>
      <c r="S11" s="275"/>
      <c r="T11" s="275"/>
      <c r="U11" s="275"/>
      <c r="V11" s="275"/>
      <c r="W11" s="276">
        <f>COUNTIF(X19:X58,"PEKİYİ")</f>
        <v>0</v>
      </c>
      <c r="X11" s="277"/>
      <c r="Z11" s="11"/>
      <c r="AA11" s="11"/>
      <c r="AB11" s="11"/>
    </row>
    <row r="12" spans="3:28" ht="19.5" customHeight="1">
      <c r="C12" s="60"/>
      <c r="D12" s="114"/>
      <c r="E12" s="114"/>
      <c r="F12" s="115"/>
      <c r="G12" s="16"/>
      <c r="H12" s="15"/>
      <c r="I12" s="15"/>
      <c r="J12" s="15"/>
      <c r="K12" s="15"/>
      <c r="L12" s="61"/>
      <c r="M12" s="15"/>
      <c r="N12" s="80"/>
      <c r="O12" s="81"/>
      <c r="P12" s="80"/>
      <c r="Q12" s="81"/>
      <c r="R12" s="80"/>
      <c r="S12" s="80"/>
      <c r="T12" s="80"/>
      <c r="U12" s="80"/>
      <c r="V12" s="80"/>
      <c r="W12" s="46"/>
      <c r="X12" s="46"/>
      <c r="Z12" s="11"/>
      <c r="AA12" s="11"/>
      <c r="AB12" s="11"/>
    </row>
    <row r="13" spans="3:28" ht="19.5" customHeight="1" thickBot="1">
      <c r="C13" s="60"/>
      <c r="D13" s="114"/>
      <c r="E13" s="114"/>
      <c r="F13" s="115"/>
      <c r="G13" s="16"/>
      <c r="H13" s="15"/>
      <c r="I13" s="15"/>
      <c r="J13" s="15"/>
      <c r="K13" s="15"/>
      <c r="L13" s="61"/>
      <c r="M13" s="15"/>
      <c r="N13" s="82"/>
      <c r="O13" s="81"/>
      <c r="P13" s="80"/>
      <c r="Q13" s="82"/>
      <c r="R13" s="82"/>
      <c r="S13" s="82"/>
      <c r="T13" s="82"/>
      <c r="U13" s="82"/>
      <c r="V13" s="82"/>
      <c r="Z13" s="11"/>
      <c r="AA13" s="11"/>
      <c r="AB13" s="11"/>
    </row>
    <row r="14" spans="3:28" ht="17.25" customHeight="1" thickBot="1">
      <c r="C14" s="62"/>
      <c r="D14" s="116"/>
      <c r="E14" s="116"/>
      <c r="F14" s="117"/>
      <c r="G14" s="63"/>
      <c r="H14" s="64"/>
      <c r="I14" s="64"/>
      <c r="J14" s="64"/>
      <c r="K14" s="64"/>
      <c r="L14" s="65"/>
      <c r="M14" s="15"/>
      <c r="N14" s="269" t="s">
        <v>38</v>
      </c>
      <c r="O14" s="270"/>
      <c r="P14" s="270"/>
      <c r="Q14" s="270"/>
      <c r="R14" s="270"/>
      <c r="S14" s="270"/>
      <c r="T14" s="270"/>
      <c r="U14" s="270"/>
      <c r="V14" s="271"/>
      <c r="W14" s="267" t="e">
        <f>SUM(W8:W11)/SUM(W7:W12)</f>
        <v>#DIV/0!</v>
      </c>
      <c r="X14" s="268"/>
      <c r="Z14" s="11"/>
      <c r="AA14" s="11"/>
      <c r="AB14" s="11"/>
    </row>
    <row r="15" spans="16:28" ht="19.5" customHeight="1">
      <c r="P15" s="20"/>
      <c r="Z15" s="11"/>
      <c r="AA15" s="11"/>
      <c r="AB15" s="11"/>
    </row>
    <row r="16" spans="3:27" ht="27" customHeight="1" thickBot="1">
      <c r="C16" s="17"/>
      <c r="D16" s="17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Z16" s="22"/>
      <c r="AA16" s="23"/>
    </row>
    <row r="17" spans="3:28" ht="24.75" customHeight="1" thickBot="1">
      <c r="C17" s="278" t="s">
        <v>0</v>
      </c>
      <c r="D17" s="278"/>
      <c r="E17" s="278"/>
      <c r="F17" s="278" t="s">
        <v>44</v>
      </c>
      <c r="G17" s="278"/>
      <c r="H17" s="278"/>
      <c r="I17" s="278"/>
      <c r="J17" s="278"/>
      <c r="K17" s="278"/>
      <c r="L17" s="278"/>
      <c r="M17" s="69"/>
      <c r="N17" s="278" t="s">
        <v>83</v>
      </c>
      <c r="O17" s="278"/>
      <c r="P17" s="278"/>
      <c r="Q17" s="278"/>
      <c r="R17" s="278"/>
      <c r="S17" s="278"/>
      <c r="T17" s="278"/>
      <c r="U17" s="278"/>
      <c r="V17" s="74"/>
      <c r="W17" s="272" t="s">
        <v>82</v>
      </c>
      <c r="X17" s="273"/>
      <c r="Z17" s="11"/>
      <c r="AA17" s="11"/>
      <c r="AB17" s="11"/>
    </row>
    <row r="18" spans="3:28" ht="90" customHeight="1" thickBot="1">
      <c r="C18" s="73" t="s">
        <v>3</v>
      </c>
      <c r="D18" s="73" t="s">
        <v>4</v>
      </c>
      <c r="E18" s="73" t="s">
        <v>5</v>
      </c>
      <c r="F18" s="79" t="s">
        <v>76</v>
      </c>
      <c r="G18" s="79" t="s">
        <v>77</v>
      </c>
      <c r="H18" s="79" t="s">
        <v>78</v>
      </c>
      <c r="I18" s="79" t="s">
        <v>79</v>
      </c>
      <c r="J18" s="79" t="s">
        <v>80</v>
      </c>
      <c r="K18" s="98" t="s">
        <v>118</v>
      </c>
      <c r="L18" s="98" t="s">
        <v>2</v>
      </c>
      <c r="M18" s="99"/>
      <c r="N18" s="79" t="s">
        <v>76</v>
      </c>
      <c r="O18" s="79" t="s">
        <v>77</v>
      </c>
      <c r="P18" s="79" t="s">
        <v>78</v>
      </c>
      <c r="Q18" s="79" t="s">
        <v>79</v>
      </c>
      <c r="R18" s="79" t="s">
        <v>80</v>
      </c>
      <c r="S18" s="79" t="s">
        <v>81</v>
      </c>
      <c r="T18" s="98" t="s">
        <v>118</v>
      </c>
      <c r="U18" s="98" t="s">
        <v>2</v>
      </c>
      <c r="V18" s="75"/>
      <c r="W18" s="98" t="s">
        <v>6</v>
      </c>
      <c r="X18" s="98" t="s">
        <v>2</v>
      </c>
      <c r="Z18" s="11"/>
      <c r="AA18" s="11"/>
      <c r="AB18" s="11"/>
    </row>
    <row r="19" spans="1:37" s="13" customFormat="1" ht="15" customHeight="1">
      <c r="A19" s="11"/>
      <c r="B19" s="11"/>
      <c r="C19" s="93">
        <v>1</v>
      </c>
      <c r="D19" s="94" t="str">
        <f>IF(AnaSayfa!C5=0," ",AnaSayfa!C5)</f>
        <v> </v>
      </c>
      <c r="E19" s="95" t="str">
        <f>IF(AnaSayfa!D5=0," ",AnaSayfa!D5)</f>
        <v> </v>
      </c>
      <c r="F19" s="118" t="str">
        <f>'1.Dön-1.Sınav'!AE38</f>
        <v> </v>
      </c>
      <c r="G19" s="119" t="str">
        <f>'1.Dön-2.Sınav'!AE38</f>
        <v> </v>
      </c>
      <c r="H19" s="119" t="str">
        <f>'1.Dön-3.Sınav'!AE38</f>
        <v> </v>
      </c>
      <c r="I19" s="119" t="str">
        <f>PerCal_D1_1!Z35</f>
        <v> </v>
      </c>
      <c r="J19" s="119" t="str">
        <f>PerCal_D1_2!Z35</f>
        <v> </v>
      </c>
      <c r="K19" s="77">
        <f>IF(COUNT(F19:J19)&gt;0,AVERAGE(F19:J19),"")</f>
      </c>
      <c r="L19" s="78">
        <f>IF(K19="","",IF(K19&gt;=85,"PEKİYİ",IF(K19&gt;=70,"İYİ",IF(K19&gt;=60,"ORTA",IF(K19&gt;=50,"GEÇER",IF(K19&lt;50,"GEÇMEZ"))))))</f>
      </c>
      <c r="M19" s="76"/>
      <c r="N19" s="120" t="str">
        <f>'2.Dön-1.Sınav'!AE38</f>
        <v> </v>
      </c>
      <c r="O19" s="119" t="str">
        <f>'2.Dön-2.Sınav'!AE38</f>
        <v> </v>
      </c>
      <c r="P19" s="119" t="str">
        <f>'2.Dön-3.Sınav'!AE38</f>
        <v> </v>
      </c>
      <c r="Q19" s="119" t="str">
        <f>PerCal_D2_1!Z35</f>
        <v> </v>
      </c>
      <c r="R19" s="119" t="str">
        <f>PerCal_D2_2!Z35</f>
        <v> </v>
      </c>
      <c r="S19" s="119" t="str">
        <f>Proje!Z35</f>
        <v> </v>
      </c>
      <c r="T19" s="77">
        <f>IF(COUNT(N19:S19)&gt;0,AVERAGE(N19:S19),"")</f>
      </c>
      <c r="U19" s="72">
        <f>IF(T19="","",IF(T19&gt;=85,"PEKİYİ",IF(T19&gt;=70,"İYİ",IF(T19&gt;=60,"ORTA",IF(T19&gt;=50,"GEÇER",IF(T19&lt;50,"GEÇMEZ"))))))</f>
      </c>
      <c r="V19" s="121"/>
      <c r="W19" s="100">
        <f>IF(AND(K19="",T19=""),"",AVERAGE((K19,T19)))</f>
      </c>
      <c r="X19" s="144">
        <f>IF(W19="","",IF(AND(K19&lt;30,T19&gt;=70,T19&lt;=100),"2.Dönem Notu ile GEÇER",IF(W19&gt;=85,"PEKİYİ",IF(W19&gt;=70,"İYİ",IF(W19&gt;=60,"ORTA",IF(W19&gt;=50,"GEÇER",IF(W19&lt;50,"GEÇMEZ")))))))</f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13" customFormat="1" ht="15" customHeight="1">
      <c r="A20" s="11"/>
      <c r="B20" s="11"/>
      <c r="C20" s="39">
        <v>2</v>
      </c>
      <c r="D20" s="40" t="str">
        <f>IF(AnaSayfa!C6=0," ",AnaSayfa!C6)</f>
        <v> </v>
      </c>
      <c r="E20" s="96" t="str">
        <f>IF(AnaSayfa!D6=0," ",AnaSayfa!D6)</f>
        <v> </v>
      </c>
      <c r="F20" s="118" t="str">
        <f>'1.Dön-1.Sınav'!AE39</f>
        <v> </v>
      </c>
      <c r="G20" s="119" t="str">
        <f>'1.Dön-2.Sınav'!AE39</f>
        <v> </v>
      </c>
      <c r="H20" s="119" t="str">
        <f>'1.Dön-3.Sınav'!AE39</f>
        <v> </v>
      </c>
      <c r="I20" s="119" t="str">
        <f>PerCal_D1_1!Z36</f>
        <v> </v>
      </c>
      <c r="J20" s="119" t="str">
        <f>PerCal_D1_2!Z36</f>
        <v> </v>
      </c>
      <c r="K20" s="77">
        <f>IF(COUNT(F20:J20)&gt;0,AVERAGE(F20:J20),"")</f>
      </c>
      <c r="L20" s="78">
        <f aca="true" t="shared" si="0" ref="L20:L58">IF(K20="","",IF(K20&gt;=85,"PEKİYİ",IF(K20&gt;=70,"İYİ",IF(K20&gt;=60,"ORTA",IF(K20&gt;=50,"GEÇER",IF(K20&lt;50,"GEÇMEZ"))))))</f>
      </c>
      <c r="M20" s="76"/>
      <c r="N20" s="120" t="str">
        <f>'2.Dön-1.Sınav'!AE39</f>
        <v> </v>
      </c>
      <c r="O20" s="119" t="str">
        <f>'2.Dön-2.Sınav'!AE39</f>
        <v> </v>
      </c>
      <c r="P20" s="119" t="str">
        <f>'2.Dön-3.Sınav'!AE39</f>
        <v> </v>
      </c>
      <c r="Q20" s="119" t="str">
        <f>PerCal_D2_1!Z36</f>
        <v> </v>
      </c>
      <c r="R20" s="119" t="str">
        <f>PerCal_D2_2!Z36</f>
        <v> </v>
      </c>
      <c r="S20" s="119" t="str">
        <f>Proje!Z36</f>
        <v> </v>
      </c>
      <c r="T20" s="77">
        <f aca="true" t="shared" si="1" ref="T20:T58">IF(COUNT(N20:S20)&gt;0,AVERAGE(N20:S20),"")</f>
      </c>
      <c r="U20" s="72">
        <f aca="true" t="shared" si="2" ref="U20:U58">IF(T20="","",IF(T20&gt;=85,"PEKİYİ",IF(T20&gt;=70,"İYİ",IF(T20&gt;=60,"ORTA",IF(T20&gt;=50,"GEÇER",IF(T20&lt;50,"GEÇMEZ"))))))</f>
      </c>
      <c r="V20" s="121"/>
      <c r="W20" s="100">
        <f>IF(AND(K20="",T20=""),"",AVERAGE((K20,T20)))</f>
      </c>
      <c r="X20" s="144">
        <f aca="true" t="shared" si="3" ref="X20:X58">IF(W20="","",IF(AND(K20&lt;30,T20&gt;=70,T20&lt;=100),"2.Dönem Notu ile GEÇER",IF(W20&gt;=85,"PEKİYİ",IF(W20&gt;=70,"İYİ",IF(W20&gt;=60,"ORTA",IF(W20&gt;=50,"GEÇER",IF(W20&lt;50,"GEÇMEZ")))))))</f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13" customFormat="1" ht="15" customHeight="1">
      <c r="A21" s="11"/>
      <c r="B21" s="11"/>
      <c r="C21" s="39">
        <v>3</v>
      </c>
      <c r="D21" s="40" t="str">
        <f>IF(AnaSayfa!C7=0," ",AnaSayfa!C7)</f>
        <v> </v>
      </c>
      <c r="E21" s="96" t="str">
        <f>IF(AnaSayfa!D7=0," ",AnaSayfa!D7)</f>
        <v> </v>
      </c>
      <c r="F21" s="118" t="str">
        <f>'1.Dön-1.Sınav'!AE40</f>
        <v> </v>
      </c>
      <c r="G21" s="119" t="str">
        <f>'1.Dön-2.Sınav'!AE40</f>
        <v> </v>
      </c>
      <c r="H21" s="119" t="str">
        <f>'1.Dön-3.Sınav'!AE40</f>
        <v> </v>
      </c>
      <c r="I21" s="119" t="str">
        <f>PerCal_D1_1!Z37</f>
        <v> </v>
      </c>
      <c r="J21" s="119" t="str">
        <f>PerCal_D1_2!Z37</f>
        <v> </v>
      </c>
      <c r="K21" s="77">
        <f>IF(COUNT(F21:J21)&gt;0,AVERAGE(F21:J21),"")</f>
      </c>
      <c r="L21" s="78">
        <f t="shared" si="0"/>
      </c>
      <c r="M21" s="76"/>
      <c r="N21" s="120" t="str">
        <f>'2.Dön-1.Sınav'!AE40</f>
        <v> </v>
      </c>
      <c r="O21" s="119" t="str">
        <f>'2.Dön-2.Sınav'!AE40</f>
        <v> </v>
      </c>
      <c r="P21" s="119" t="str">
        <f>'2.Dön-3.Sınav'!AE40</f>
        <v> </v>
      </c>
      <c r="Q21" s="119" t="str">
        <f>PerCal_D2_1!Z37</f>
        <v> </v>
      </c>
      <c r="R21" s="119" t="str">
        <f>PerCal_D2_2!Z37</f>
        <v> </v>
      </c>
      <c r="S21" s="119" t="str">
        <f>Proje!Z37</f>
        <v> </v>
      </c>
      <c r="T21" s="77">
        <f t="shared" si="1"/>
      </c>
      <c r="U21" s="72">
        <f t="shared" si="2"/>
      </c>
      <c r="V21" s="121"/>
      <c r="W21" s="100">
        <f>IF(AND(K21="",T21=""),"",AVERAGE((K21,T21)))</f>
      </c>
      <c r="X21" s="144">
        <f t="shared" si="3"/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13" customFormat="1" ht="15" customHeight="1">
      <c r="A22" s="11"/>
      <c r="B22" s="11"/>
      <c r="C22" s="39">
        <v>4</v>
      </c>
      <c r="D22" s="40" t="str">
        <f>IF(AnaSayfa!C8=0," ",AnaSayfa!C8)</f>
        <v> </v>
      </c>
      <c r="E22" s="96" t="str">
        <f>IF(AnaSayfa!D8=0," ",AnaSayfa!D8)</f>
        <v> </v>
      </c>
      <c r="F22" s="118" t="str">
        <f>'1.Dön-1.Sınav'!AE41</f>
        <v> </v>
      </c>
      <c r="G22" s="119" t="str">
        <f>'1.Dön-2.Sınav'!AE41</f>
        <v> </v>
      </c>
      <c r="H22" s="119" t="str">
        <f>'1.Dön-3.Sınav'!AE41</f>
        <v> </v>
      </c>
      <c r="I22" s="119" t="str">
        <f>PerCal_D1_1!Z38</f>
        <v> </v>
      </c>
      <c r="J22" s="119" t="str">
        <f>PerCal_D1_2!Z38</f>
        <v> </v>
      </c>
      <c r="K22" s="77">
        <f aca="true" t="shared" si="4" ref="K22:K58">IF(COUNT(F22:J22)&gt;0,AVERAGE(F22:J22),"")</f>
      </c>
      <c r="L22" s="78">
        <f t="shared" si="0"/>
      </c>
      <c r="M22" s="76"/>
      <c r="N22" s="120" t="str">
        <f>'2.Dön-1.Sınav'!AE41</f>
        <v> </v>
      </c>
      <c r="O22" s="119" t="str">
        <f>'2.Dön-2.Sınav'!AE41</f>
        <v> </v>
      </c>
      <c r="P22" s="119" t="str">
        <f>'2.Dön-3.Sınav'!AE41</f>
        <v> </v>
      </c>
      <c r="Q22" s="119" t="str">
        <f>PerCal_D2_1!Z38</f>
        <v> </v>
      </c>
      <c r="R22" s="119" t="str">
        <f>PerCal_D2_2!Z38</f>
        <v> </v>
      </c>
      <c r="S22" s="119" t="str">
        <f>Proje!Z38</f>
        <v> </v>
      </c>
      <c r="T22" s="77">
        <f t="shared" si="1"/>
      </c>
      <c r="U22" s="72">
        <f t="shared" si="2"/>
      </c>
      <c r="V22" s="121"/>
      <c r="W22" s="100">
        <f>IF(AND(K22="",T22=""),"",AVERAGE((K22,T22)))</f>
      </c>
      <c r="X22" s="144">
        <f t="shared" si="3"/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13" customFormat="1" ht="15" customHeight="1">
      <c r="A23" s="11"/>
      <c r="B23" s="11"/>
      <c r="C23" s="39">
        <v>5</v>
      </c>
      <c r="D23" s="40" t="str">
        <f>IF(AnaSayfa!C9=0," ",AnaSayfa!C9)</f>
        <v> </v>
      </c>
      <c r="E23" s="96" t="str">
        <f>IF(AnaSayfa!D9=0," ",AnaSayfa!D9)</f>
        <v> </v>
      </c>
      <c r="F23" s="118" t="str">
        <f>'1.Dön-1.Sınav'!AE42</f>
        <v> </v>
      </c>
      <c r="G23" s="119" t="str">
        <f>'1.Dön-2.Sınav'!AE42</f>
        <v> </v>
      </c>
      <c r="H23" s="119" t="str">
        <f>'1.Dön-3.Sınav'!AE42</f>
        <v> </v>
      </c>
      <c r="I23" s="119" t="str">
        <f>PerCal_D1_1!Z39</f>
        <v> </v>
      </c>
      <c r="J23" s="119" t="str">
        <f>PerCal_D1_2!Z39</f>
        <v> </v>
      </c>
      <c r="K23" s="77">
        <f t="shared" si="4"/>
      </c>
      <c r="L23" s="78">
        <f t="shared" si="0"/>
      </c>
      <c r="M23" s="76"/>
      <c r="N23" s="120" t="str">
        <f>'2.Dön-1.Sınav'!AE42</f>
        <v> </v>
      </c>
      <c r="O23" s="119" t="str">
        <f>'2.Dön-2.Sınav'!AE42</f>
        <v> </v>
      </c>
      <c r="P23" s="119" t="str">
        <f>'2.Dön-3.Sınav'!AE42</f>
        <v> </v>
      </c>
      <c r="Q23" s="119" t="str">
        <f>PerCal_D2_1!Z39</f>
        <v> </v>
      </c>
      <c r="R23" s="119" t="str">
        <f>PerCal_D2_2!Z39</f>
        <v> </v>
      </c>
      <c r="S23" s="119" t="str">
        <f>Proje!Z39</f>
        <v> </v>
      </c>
      <c r="T23" s="77">
        <f t="shared" si="1"/>
      </c>
      <c r="U23" s="72">
        <f t="shared" si="2"/>
      </c>
      <c r="V23" s="121"/>
      <c r="W23" s="100">
        <f>IF(AND(K23="",T23=""),"",AVERAGE((K23,T23)))</f>
      </c>
      <c r="X23" s="144">
        <f t="shared" si="3"/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13" customFormat="1" ht="15" customHeight="1">
      <c r="A24" s="11"/>
      <c r="B24" s="11"/>
      <c r="C24" s="39">
        <v>6</v>
      </c>
      <c r="D24" s="40" t="str">
        <f>IF(AnaSayfa!C10=0," ",AnaSayfa!C10)</f>
        <v> </v>
      </c>
      <c r="E24" s="96" t="str">
        <f>IF(AnaSayfa!D10=0," ",AnaSayfa!D10)</f>
        <v> </v>
      </c>
      <c r="F24" s="118" t="str">
        <f>'1.Dön-1.Sınav'!AE43</f>
        <v> </v>
      </c>
      <c r="G24" s="119" t="str">
        <f>'1.Dön-2.Sınav'!AE43</f>
        <v> </v>
      </c>
      <c r="H24" s="119" t="str">
        <f>'1.Dön-3.Sınav'!AE43</f>
        <v> </v>
      </c>
      <c r="I24" s="119" t="str">
        <f>PerCal_D1_1!Z40</f>
        <v> </v>
      </c>
      <c r="J24" s="119" t="str">
        <f>PerCal_D1_2!Z40</f>
        <v> </v>
      </c>
      <c r="K24" s="77">
        <f t="shared" si="4"/>
      </c>
      <c r="L24" s="78">
        <f t="shared" si="0"/>
      </c>
      <c r="M24" s="76"/>
      <c r="N24" s="120" t="str">
        <f>'2.Dön-1.Sınav'!AE43</f>
        <v> </v>
      </c>
      <c r="O24" s="119" t="str">
        <f>'2.Dön-2.Sınav'!AE43</f>
        <v> </v>
      </c>
      <c r="P24" s="119" t="str">
        <f>'2.Dön-3.Sınav'!AE43</f>
        <v> </v>
      </c>
      <c r="Q24" s="119" t="str">
        <f>PerCal_D2_1!Z40</f>
        <v> </v>
      </c>
      <c r="R24" s="119" t="str">
        <f>PerCal_D2_2!Z40</f>
        <v> </v>
      </c>
      <c r="S24" s="119" t="str">
        <f>Proje!Z40</f>
        <v> </v>
      </c>
      <c r="T24" s="77">
        <f t="shared" si="1"/>
      </c>
      <c r="U24" s="72">
        <f t="shared" si="2"/>
      </c>
      <c r="V24" s="121"/>
      <c r="W24" s="100">
        <f>IF(AND(K24="",T24=""),"",AVERAGE((K24,T24)))</f>
      </c>
      <c r="X24" s="144">
        <f t="shared" si="3"/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s="13" customFormat="1" ht="15" customHeight="1">
      <c r="A25" s="11"/>
      <c r="B25" s="11"/>
      <c r="C25" s="39">
        <v>7</v>
      </c>
      <c r="D25" s="40" t="str">
        <f>IF(AnaSayfa!C11=0," ",AnaSayfa!C11)</f>
        <v> </v>
      </c>
      <c r="E25" s="96" t="str">
        <f>IF(AnaSayfa!D11=0," ",AnaSayfa!D11)</f>
        <v> </v>
      </c>
      <c r="F25" s="118" t="str">
        <f>'1.Dön-1.Sınav'!AE44</f>
        <v> </v>
      </c>
      <c r="G25" s="119" t="str">
        <f>'1.Dön-2.Sınav'!AE44</f>
        <v> </v>
      </c>
      <c r="H25" s="119" t="str">
        <f>'1.Dön-3.Sınav'!AE44</f>
        <v> </v>
      </c>
      <c r="I25" s="119" t="str">
        <f>PerCal_D1_1!Z41</f>
        <v> </v>
      </c>
      <c r="J25" s="119" t="str">
        <f>PerCal_D1_2!Z41</f>
        <v> </v>
      </c>
      <c r="K25" s="77">
        <f t="shared" si="4"/>
      </c>
      <c r="L25" s="78">
        <f t="shared" si="0"/>
      </c>
      <c r="M25" s="76"/>
      <c r="N25" s="120" t="str">
        <f>'2.Dön-1.Sınav'!AE44</f>
        <v> </v>
      </c>
      <c r="O25" s="119" t="str">
        <f>'2.Dön-2.Sınav'!AE44</f>
        <v> </v>
      </c>
      <c r="P25" s="119" t="str">
        <f>'2.Dön-3.Sınav'!AE44</f>
        <v> </v>
      </c>
      <c r="Q25" s="119" t="str">
        <f>PerCal_D2_1!Z41</f>
        <v> </v>
      </c>
      <c r="R25" s="119" t="str">
        <f>PerCal_D2_2!Z41</f>
        <v> </v>
      </c>
      <c r="S25" s="119" t="str">
        <f>Proje!Z41</f>
        <v> </v>
      </c>
      <c r="T25" s="77">
        <f t="shared" si="1"/>
      </c>
      <c r="U25" s="72">
        <f t="shared" si="2"/>
      </c>
      <c r="V25" s="121"/>
      <c r="W25" s="100">
        <f>IF(AND(K25="",T25=""),"",AVERAGE((K25,T25)))</f>
      </c>
      <c r="X25" s="144">
        <f t="shared" si="3"/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s="13" customFormat="1" ht="15" customHeight="1">
      <c r="A26" s="11"/>
      <c r="B26" s="11"/>
      <c r="C26" s="39">
        <v>8</v>
      </c>
      <c r="D26" s="40" t="str">
        <f>IF(AnaSayfa!C12=0," ",AnaSayfa!C12)</f>
        <v> </v>
      </c>
      <c r="E26" s="96" t="str">
        <f>IF(AnaSayfa!D12=0," ",AnaSayfa!D12)</f>
        <v> </v>
      </c>
      <c r="F26" s="118" t="str">
        <f>'1.Dön-1.Sınav'!AE45</f>
        <v> </v>
      </c>
      <c r="G26" s="119" t="str">
        <f>'1.Dön-2.Sınav'!AE45</f>
        <v> </v>
      </c>
      <c r="H26" s="119" t="str">
        <f>'1.Dön-3.Sınav'!AE45</f>
        <v> </v>
      </c>
      <c r="I26" s="119" t="str">
        <f>PerCal_D1_1!Z42</f>
        <v> </v>
      </c>
      <c r="J26" s="119" t="str">
        <f>PerCal_D1_2!Z42</f>
        <v> </v>
      </c>
      <c r="K26" s="77">
        <f t="shared" si="4"/>
      </c>
      <c r="L26" s="78">
        <f t="shared" si="0"/>
      </c>
      <c r="M26" s="76"/>
      <c r="N26" s="120" t="str">
        <f>'2.Dön-1.Sınav'!AE45</f>
        <v> </v>
      </c>
      <c r="O26" s="119" t="str">
        <f>'2.Dön-2.Sınav'!AE45</f>
        <v> </v>
      </c>
      <c r="P26" s="119" t="str">
        <f>'2.Dön-3.Sınav'!AE45</f>
        <v> </v>
      </c>
      <c r="Q26" s="119" t="str">
        <f>PerCal_D2_1!Z42</f>
        <v> </v>
      </c>
      <c r="R26" s="119" t="str">
        <f>PerCal_D2_2!Z42</f>
        <v> </v>
      </c>
      <c r="S26" s="119" t="str">
        <f>Proje!Z42</f>
        <v> </v>
      </c>
      <c r="T26" s="77">
        <f t="shared" si="1"/>
      </c>
      <c r="U26" s="72">
        <f t="shared" si="2"/>
      </c>
      <c r="V26" s="121"/>
      <c r="W26" s="100">
        <f>IF(AND(K26="",T26=""),"",AVERAGE((K26,T26)))</f>
      </c>
      <c r="X26" s="144">
        <f t="shared" si="3"/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s="13" customFormat="1" ht="15" customHeight="1">
      <c r="A27" s="11"/>
      <c r="B27" s="11"/>
      <c r="C27" s="39">
        <v>9</v>
      </c>
      <c r="D27" s="40" t="str">
        <f>IF(AnaSayfa!C13=0," ",AnaSayfa!C13)</f>
        <v> </v>
      </c>
      <c r="E27" s="96" t="str">
        <f>IF(AnaSayfa!D13=0," ",AnaSayfa!D13)</f>
        <v> </v>
      </c>
      <c r="F27" s="118" t="str">
        <f>'1.Dön-1.Sınav'!AE46</f>
        <v> </v>
      </c>
      <c r="G27" s="119" t="str">
        <f>'1.Dön-2.Sınav'!AE46</f>
        <v> </v>
      </c>
      <c r="H27" s="119" t="str">
        <f>'1.Dön-3.Sınav'!AE46</f>
        <v> </v>
      </c>
      <c r="I27" s="119" t="str">
        <f>PerCal_D1_1!Z43</f>
        <v> </v>
      </c>
      <c r="J27" s="119" t="str">
        <f>PerCal_D1_2!Z43</f>
        <v> </v>
      </c>
      <c r="K27" s="77">
        <f t="shared" si="4"/>
      </c>
      <c r="L27" s="78">
        <f t="shared" si="0"/>
      </c>
      <c r="M27" s="76"/>
      <c r="N27" s="120" t="str">
        <f>'2.Dön-1.Sınav'!AE46</f>
        <v> </v>
      </c>
      <c r="O27" s="119" t="str">
        <f>'2.Dön-2.Sınav'!AE46</f>
        <v> </v>
      </c>
      <c r="P27" s="119" t="str">
        <f>'2.Dön-3.Sınav'!AE46</f>
        <v> </v>
      </c>
      <c r="Q27" s="119" t="str">
        <f>PerCal_D2_1!Z43</f>
        <v> </v>
      </c>
      <c r="R27" s="119" t="str">
        <f>PerCal_D2_2!Z43</f>
        <v> </v>
      </c>
      <c r="S27" s="119" t="str">
        <f>Proje!Z43</f>
        <v> </v>
      </c>
      <c r="T27" s="77">
        <f t="shared" si="1"/>
      </c>
      <c r="U27" s="72">
        <f t="shared" si="2"/>
      </c>
      <c r="V27" s="121"/>
      <c r="W27" s="100">
        <f>IF(AND(K27="",T27=""),"",AVERAGE((K27,T27)))</f>
      </c>
      <c r="X27" s="144">
        <f t="shared" si="3"/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1" s="13" customFormat="1" ht="15" customHeight="1">
      <c r="A28" s="11"/>
      <c r="B28" s="11"/>
      <c r="C28" s="39">
        <v>10</v>
      </c>
      <c r="D28" s="40" t="str">
        <f>IF(AnaSayfa!C14=0," ",AnaSayfa!C14)</f>
        <v> </v>
      </c>
      <c r="E28" s="96" t="str">
        <f>IF(AnaSayfa!D14=0," ",AnaSayfa!D14)</f>
        <v> </v>
      </c>
      <c r="F28" s="118" t="str">
        <f>'1.Dön-1.Sınav'!AE47</f>
        <v> </v>
      </c>
      <c r="G28" s="119" t="str">
        <f>'1.Dön-2.Sınav'!AE47</f>
        <v> </v>
      </c>
      <c r="H28" s="119" t="str">
        <f>'1.Dön-3.Sınav'!AE47</f>
        <v> </v>
      </c>
      <c r="I28" s="119" t="str">
        <f>PerCal_D1_1!Z44</f>
        <v> </v>
      </c>
      <c r="J28" s="119" t="str">
        <f>PerCal_D1_2!Z44</f>
        <v> </v>
      </c>
      <c r="K28" s="77">
        <f t="shared" si="4"/>
      </c>
      <c r="L28" s="78">
        <f t="shared" si="0"/>
      </c>
      <c r="M28" s="76"/>
      <c r="N28" s="120" t="str">
        <f>'2.Dön-1.Sınav'!AE47</f>
        <v> </v>
      </c>
      <c r="O28" s="119" t="str">
        <f>'2.Dön-2.Sınav'!AE47</f>
        <v> </v>
      </c>
      <c r="P28" s="119" t="str">
        <f>'2.Dön-3.Sınav'!AE47</f>
        <v> </v>
      </c>
      <c r="Q28" s="119" t="str">
        <f>PerCal_D2_1!Z44</f>
        <v> </v>
      </c>
      <c r="R28" s="119" t="str">
        <f>PerCal_D2_2!Z44</f>
        <v> </v>
      </c>
      <c r="S28" s="119" t="str">
        <f>Proje!Z44</f>
        <v> </v>
      </c>
      <c r="T28" s="77">
        <f t="shared" si="1"/>
      </c>
      <c r="U28" s="72">
        <f t="shared" si="2"/>
      </c>
      <c r="V28" s="121"/>
      <c r="W28" s="100">
        <f>IF(AND(K28="",T28=""),"",AVERAGE((K28,T28)))</f>
      </c>
      <c r="X28" s="144">
        <f t="shared" si="3"/>
      </c>
      <c r="Y28" s="11"/>
      <c r="Z28" s="11"/>
      <c r="AA28" s="11"/>
      <c r="AB28" s="11"/>
      <c r="AC28" s="11"/>
      <c r="AD28" s="11"/>
      <c r="AE28" s="11"/>
    </row>
    <row r="29" spans="1:31" s="13" customFormat="1" ht="15" customHeight="1">
      <c r="A29" s="11"/>
      <c r="B29" s="11"/>
      <c r="C29" s="39">
        <v>11</v>
      </c>
      <c r="D29" s="40" t="str">
        <f>IF(AnaSayfa!C15=0," ",AnaSayfa!C15)</f>
        <v> </v>
      </c>
      <c r="E29" s="96" t="str">
        <f>IF(AnaSayfa!D15=0," ",AnaSayfa!D15)</f>
        <v> </v>
      </c>
      <c r="F29" s="118" t="str">
        <f>'1.Dön-1.Sınav'!AE48</f>
        <v> </v>
      </c>
      <c r="G29" s="119" t="str">
        <f>'1.Dön-2.Sınav'!AE48</f>
        <v> </v>
      </c>
      <c r="H29" s="119" t="str">
        <f>'1.Dön-3.Sınav'!AE48</f>
        <v> </v>
      </c>
      <c r="I29" s="119" t="str">
        <f>PerCal_D1_1!Z45</f>
        <v> </v>
      </c>
      <c r="J29" s="119" t="str">
        <f>PerCal_D1_2!Z45</f>
        <v> </v>
      </c>
      <c r="K29" s="77">
        <f t="shared" si="4"/>
      </c>
      <c r="L29" s="78">
        <f t="shared" si="0"/>
      </c>
      <c r="M29" s="76"/>
      <c r="N29" s="120" t="str">
        <f>'2.Dön-1.Sınav'!AE48</f>
        <v> </v>
      </c>
      <c r="O29" s="119" t="str">
        <f>'2.Dön-2.Sınav'!AE48</f>
        <v> </v>
      </c>
      <c r="P29" s="119" t="str">
        <f>'2.Dön-3.Sınav'!AE48</f>
        <v> </v>
      </c>
      <c r="Q29" s="119" t="str">
        <f>PerCal_D2_1!Z45</f>
        <v> </v>
      </c>
      <c r="R29" s="119" t="str">
        <f>PerCal_D2_2!Z45</f>
        <v> </v>
      </c>
      <c r="S29" s="119" t="str">
        <f>Proje!Z45</f>
        <v> </v>
      </c>
      <c r="T29" s="77">
        <f t="shared" si="1"/>
      </c>
      <c r="U29" s="72">
        <f t="shared" si="2"/>
      </c>
      <c r="V29" s="121"/>
      <c r="W29" s="100">
        <f>IF(AND(K29="",T29=""),"",AVERAGE((K29,T29)))</f>
      </c>
      <c r="X29" s="144">
        <f t="shared" si="3"/>
      </c>
      <c r="Y29" s="11"/>
      <c r="Z29" s="11"/>
      <c r="AA29" s="11"/>
      <c r="AB29" s="11"/>
      <c r="AC29" s="11"/>
      <c r="AD29" s="11"/>
      <c r="AE29" s="11"/>
    </row>
    <row r="30" spans="1:27" s="13" customFormat="1" ht="15" customHeight="1">
      <c r="A30" s="11"/>
      <c r="B30" s="11"/>
      <c r="C30" s="39">
        <v>12</v>
      </c>
      <c r="D30" s="40" t="str">
        <f>IF(AnaSayfa!C16=0," ",AnaSayfa!C16)</f>
        <v> </v>
      </c>
      <c r="E30" s="96" t="str">
        <f>IF(AnaSayfa!D16=0," ",AnaSayfa!D16)</f>
        <v> </v>
      </c>
      <c r="F30" s="118" t="str">
        <f>'1.Dön-1.Sınav'!AE49</f>
        <v> </v>
      </c>
      <c r="G30" s="119" t="str">
        <f>'1.Dön-2.Sınav'!AE49</f>
        <v> </v>
      </c>
      <c r="H30" s="119" t="str">
        <f>'1.Dön-3.Sınav'!AE49</f>
        <v> </v>
      </c>
      <c r="I30" s="119" t="str">
        <f>PerCal_D1_1!Z46</f>
        <v> </v>
      </c>
      <c r="J30" s="119" t="str">
        <f>PerCal_D1_2!Z46</f>
        <v> </v>
      </c>
      <c r="K30" s="77">
        <f t="shared" si="4"/>
      </c>
      <c r="L30" s="78">
        <f t="shared" si="0"/>
      </c>
      <c r="M30" s="76"/>
      <c r="N30" s="120" t="str">
        <f>'2.Dön-1.Sınav'!AE49</f>
        <v> </v>
      </c>
      <c r="O30" s="119" t="str">
        <f>'2.Dön-2.Sınav'!AE49</f>
        <v> </v>
      </c>
      <c r="P30" s="119" t="str">
        <f>'2.Dön-3.Sınav'!AE49</f>
        <v> </v>
      </c>
      <c r="Q30" s="119" t="str">
        <f>PerCal_D2_1!Z46</f>
        <v> </v>
      </c>
      <c r="R30" s="119" t="str">
        <f>PerCal_D2_2!Z46</f>
        <v> </v>
      </c>
      <c r="S30" s="119" t="str">
        <f>Proje!Z46</f>
        <v> </v>
      </c>
      <c r="T30" s="77">
        <f t="shared" si="1"/>
      </c>
      <c r="U30" s="72">
        <f t="shared" si="2"/>
      </c>
      <c r="V30" s="121"/>
      <c r="W30" s="100">
        <f>IF(AND(K30="",T30=""),"",AVERAGE((K30,T30)))</f>
      </c>
      <c r="X30" s="144">
        <f t="shared" si="3"/>
      </c>
      <c r="Y30" s="11"/>
      <c r="Z30" s="11"/>
      <c r="AA30" s="11"/>
    </row>
    <row r="31" spans="1:27" s="13" customFormat="1" ht="15" customHeight="1">
      <c r="A31" s="11"/>
      <c r="B31" s="11"/>
      <c r="C31" s="39">
        <v>13</v>
      </c>
      <c r="D31" s="40" t="str">
        <f>IF(AnaSayfa!C17=0," ",AnaSayfa!C17)</f>
        <v> </v>
      </c>
      <c r="E31" s="96" t="str">
        <f>IF(AnaSayfa!D17=0," ",AnaSayfa!D17)</f>
        <v> </v>
      </c>
      <c r="F31" s="118" t="str">
        <f>'1.Dön-1.Sınav'!AE50</f>
        <v> </v>
      </c>
      <c r="G31" s="119" t="str">
        <f>'1.Dön-2.Sınav'!AE50</f>
        <v> </v>
      </c>
      <c r="H31" s="119" t="str">
        <f>'1.Dön-3.Sınav'!AE50</f>
        <v> </v>
      </c>
      <c r="I31" s="119" t="str">
        <f>PerCal_D1_1!Z47</f>
        <v> </v>
      </c>
      <c r="J31" s="119" t="str">
        <f>PerCal_D1_2!Z47</f>
        <v> </v>
      </c>
      <c r="K31" s="77">
        <f t="shared" si="4"/>
      </c>
      <c r="L31" s="78">
        <f t="shared" si="0"/>
      </c>
      <c r="M31" s="76"/>
      <c r="N31" s="120" t="str">
        <f>'2.Dön-1.Sınav'!AE50</f>
        <v> </v>
      </c>
      <c r="O31" s="119" t="str">
        <f>'2.Dön-2.Sınav'!AE50</f>
        <v> </v>
      </c>
      <c r="P31" s="119" t="str">
        <f>'2.Dön-3.Sınav'!AE50</f>
        <v> </v>
      </c>
      <c r="Q31" s="119" t="str">
        <f>PerCal_D2_1!Z47</f>
        <v> </v>
      </c>
      <c r="R31" s="119" t="str">
        <f>PerCal_D2_2!Z47</f>
        <v> </v>
      </c>
      <c r="S31" s="119" t="str">
        <f>Proje!Z47</f>
        <v> </v>
      </c>
      <c r="T31" s="77">
        <f t="shared" si="1"/>
      </c>
      <c r="U31" s="72">
        <f t="shared" si="2"/>
      </c>
      <c r="V31" s="121"/>
      <c r="W31" s="100">
        <f>IF(AND(K31="",T31=""),"",AVERAGE((K31,T31)))</f>
      </c>
      <c r="X31" s="144">
        <f t="shared" si="3"/>
      </c>
      <c r="Y31" s="11"/>
      <c r="Z31" s="11"/>
      <c r="AA31" s="11"/>
    </row>
    <row r="32" spans="1:27" s="13" customFormat="1" ht="15" customHeight="1">
      <c r="A32" s="11"/>
      <c r="B32" s="11"/>
      <c r="C32" s="39">
        <v>14</v>
      </c>
      <c r="D32" s="40" t="str">
        <f>IF(AnaSayfa!C18=0," ",AnaSayfa!C18)</f>
        <v> </v>
      </c>
      <c r="E32" s="96" t="str">
        <f>IF(AnaSayfa!D18=0," ",AnaSayfa!D18)</f>
        <v> </v>
      </c>
      <c r="F32" s="118" t="str">
        <f>'1.Dön-1.Sınav'!AE51</f>
        <v> </v>
      </c>
      <c r="G32" s="119" t="str">
        <f>'1.Dön-2.Sınav'!AE51</f>
        <v> </v>
      </c>
      <c r="H32" s="119" t="str">
        <f>'1.Dön-3.Sınav'!AE51</f>
        <v> </v>
      </c>
      <c r="I32" s="119" t="str">
        <f>PerCal_D1_1!Z48</f>
        <v> </v>
      </c>
      <c r="J32" s="119" t="str">
        <f>PerCal_D1_2!Z48</f>
        <v> </v>
      </c>
      <c r="K32" s="77">
        <f t="shared" si="4"/>
      </c>
      <c r="L32" s="78">
        <f t="shared" si="0"/>
      </c>
      <c r="M32" s="76"/>
      <c r="N32" s="120" t="str">
        <f>'2.Dön-1.Sınav'!AE51</f>
        <v> </v>
      </c>
      <c r="O32" s="119" t="str">
        <f>'2.Dön-2.Sınav'!AE51</f>
        <v> </v>
      </c>
      <c r="P32" s="119" t="str">
        <f>'2.Dön-3.Sınav'!AE51</f>
        <v> </v>
      </c>
      <c r="Q32" s="119" t="str">
        <f>PerCal_D2_1!Z48</f>
        <v> </v>
      </c>
      <c r="R32" s="119" t="str">
        <f>PerCal_D2_2!Z48</f>
        <v> </v>
      </c>
      <c r="S32" s="119" t="str">
        <f>Proje!Z48</f>
        <v> </v>
      </c>
      <c r="T32" s="77">
        <f t="shared" si="1"/>
      </c>
      <c r="U32" s="72">
        <f t="shared" si="2"/>
      </c>
      <c r="V32" s="121"/>
      <c r="W32" s="100">
        <f>IF(AND(K32="",T32=""),"",AVERAGE((K32,T32)))</f>
      </c>
      <c r="X32" s="144">
        <f t="shared" si="3"/>
      </c>
      <c r="Y32" s="11"/>
      <c r="Z32" s="11"/>
      <c r="AA32" s="11"/>
    </row>
    <row r="33" spans="1:27" s="13" customFormat="1" ht="15" customHeight="1">
      <c r="A33" s="11"/>
      <c r="B33" s="11"/>
      <c r="C33" s="39">
        <v>15</v>
      </c>
      <c r="D33" s="40" t="str">
        <f>IF(AnaSayfa!C19=0," ",AnaSayfa!C19)</f>
        <v> </v>
      </c>
      <c r="E33" s="96" t="str">
        <f>IF(AnaSayfa!D19=0," ",AnaSayfa!D19)</f>
        <v> </v>
      </c>
      <c r="F33" s="118" t="str">
        <f>'1.Dön-1.Sınav'!AE52</f>
        <v> </v>
      </c>
      <c r="G33" s="119" t="str">
        <f>'1.Dön-2.Sınav'!AE52</f>
        <v> </v>
      </c>
      <c r="H33" s="119" t="str">
        <f>'1.Dön-3.Sınav'!AE52</f>
        <v> </v>
      </c>
      <c r="I33" s="119" t="str">
        <f>PerCal_D1_1!Z49</f>
        <v> </v>
      </c>
      <c r="J33" s="119" t="str">
        <f>PerCal_D1_2!Z49</f>
        <v> </v>
      </c>
      <c r="K33" s="77">
        <f t="shared" si="4"/>
      </c>
      <c r="L33" s="78">
        <f t="shared" si="0"/>
      </c>
      <c r="M33" s="76"/>
      <c r="N33" s="120" t="str">
        <f>'2.Dön-1.Sınav'!AE52</f>
        <v> </v>
      </c>
      <c r="O33" s="119" t="str">
        <f>'2.Dön-2.Sınav'!AE52</f>
        <v> </v>
      </c>
      <c r="P33" s="119" t="str">
        <f>'2.Dön-3.Sınav'!AE52</f>
        <v> </v>
      </c>
      <c r="Q33" s="119" t="str">
        <f>PerCal_D2_1!Z49</f>
        <v> </v>
      </c>
      <c r="R33" s="119" t="str">
        <f>PerCal_D2_2!Z49</f>
        <v> </v>
      </c>
      <c r="S33" s="119" t="str">
        <f>Proje!Z49</f>
        <v> </v>
      </c>
      <c r="T33" s="77">
        <f t="shared" si="1"/>
      </c>
      <c r="U33" s="72">
        <f t="shared" si="2"/>
      </c>
      <c r="V33" s="121"/>
      <c r="W33" s="100">
        <f>IF(AND(K33="",T33=""),"",AVERAGE((K33,T33)))</f>
      </c>
      <c r="X33" s="144">
        <f t="shared" si="3"/>
      </c>
      <c r="Y33" s="11"/>
      <c r="Z33" s="11"/>
      <c r="AA33" s="11"/>
    </row>
    <row r="34" spans="1:27" s="13" customFormat="1" ht="15" customHeight="1">
      <c r="A34" s="11"/>
      <c r="B34" s="11"/>
      <c r="C34" s="39">
        <v>16</v>
      </c>
      <c r="D34" s="40" t="str">
        <f>IF(AnaSayfa!C20=0," ",AnaSayfa!C20)</f>
        <v> </v>
      </c>
      <c r="E34" s="96" t="str">
        <f>IF(AnaSayfa!D20=0," ",AnaSayfa!D20)</f>
        <v> </v>
      </c>
      <c r="F34" s="118" t="str">
        <f>'1.Dön-1.Sınav'!AE53</f>
        <v> </v>
      </c>
      <c r="G34" s="119" t="str">
        <f>'1.Dön-2.Sınav'!AE53</f>
        <v> </v>
      </c>
      <c r="H34" s="119" t="str">
        <f>'1.Dön-3.Sınav'!AE53</f>
        <v> </v>
      </c>
      <c r="I34" s="119" t="str">
        <f>PerCal_D1_1!Z50</f>
        <v> </v>
      </c>
      <c r="J34" s="119" t="str">
        <f>PerCal_D1_2!Z50</f>
        <v> </v>
      </c>
      <c r="K34" s="77">
        <f t="shared" si="4"/>
      </c>
      <c r="L34" s="78">
        <f t="shared" si="0"/>
      </c>
      <c r="M34" s="76"/>
      <c r="N34" s="120" t="str">
        <f>'2.Dön-1.Sınav'!AE53</f>
        <v> </v>
      </c>
      <c r="O34" s="119" t="str">
        <f>'2.Dön-2.Sınav'!AE53</f>
        <v> </v>
      </c>
      <c r="P34" s="119" t="str">
        <f>'2.Dön-3.Sınav'!AE53</f>
        <v> </v>
      </c>
      <c r="Q34" s="119" t="str">
        <f>PerCal_D2_1!Z50</f>
        <v> </v>
      </c>
      <c r="R34" s="119" t="str">
        <f>PerCal_D2_2!Z50</f>
        <v> </v>
      </c>
      <c r="S34" s="119" t="str">
        <f>Proje!Z50</f>
        <v> </v>
      </c>
      <c r="T34" s="77">
        <f t="shared" si="1"/>
      </c>
      <c r="U34" s="72">
        <f t="shared" si="2"/>
      </c>
      <c r="V34" s="121"/>
      <c r="W34" s="100">
        <f>IF(AND(K34="",T34=""),"",AVERAGE((K34,T34)))</f>
      </c>
      <c r="X34" s="144">
        <f t="shared" si="3"/>
      </c>
      <c r="Y34" s="11"/>
      <c r="Z34" s="11"/>
      <c r="AA34" s="11"/>
    </row>
    <row r="35" spans="1:27" s="13" customFormat="1" ht="15" customHeight="1">
      <c r="A35" s="11"/>
      <c r="B35" s="11"/>
      <c r="C35" s="39">
        <v>17</v>
      </c>
      <c r="D35" s="40" t="str">
        <f>IF(AnaSayfa!C21=0," ",AnaSayfa!C21)</f>
        <v> </v>
      </c>
      <c r="E35" s="96" t="str">
        <f>IF(AnaSayfa!D21=0," ",AnaSayfa!D21)</f>
        <v> </v>
      </c>
      <c r="F35" s="118" t="str">
        <f>'1.Dön-1.Sınav'!AE54</f>
        <v> </v>
      </c>
      <c r="G35" s="119" t="str">
        <f>'1.Dön-2.Sınav'!AE54</f>
        <v> </v>
      </c>
      <c r="H35" s="119" t="str">
        <f>'1.Dön-3.Sınav'!AE54</f>
        <v> </v>
      </c>
      <c r="I35" s="119" t="str">
        <f>PerCal_D1_1!Z51</f>
        <v> </v>
      </c>
      <c r="J35" s="119" t="str">
        <f>PerCal_D1_2!Z51</f>
        <v> </v>
      </c>
      <c r="K35" s="77">
        <f t="shared" si="4"/>
      </c>
      <c r="L35" s="78">
        <f t="shared" si="0"/>
      </c>
      <c r="M35" s="76"/>
      <c r="N35" s="120" t="str">
        <f>'2.Dön-1.Sınav'!AE54</f>
        <v> </v>
      </c>
      <c r="O35" s="119" t="str">
        <f>'2.Dön-2.Sınav'!AE54</f>
        <v> </v>
      </c>
      <c r="P35" s="119" t="str">
        <f>'2.Dön-3.Sınav'!AE54</f>
        <v> </v>
      </c>
      <c r="Q35" s="119" t="str">
        <f>PerCal_D2_1!Z51</f>
        <v> </v>
      </c>
      <c r="R35" s="119" t="str">
        <f>PerCal_D2_2!Z51</f>
        <v> </v>
      </c>
      <c r="S35" s="119" t="str">
        <f>Proje!Z51</f>
        <v> </v>
      </c>
      <c r="T35" s="77">
        <f t="shared" si="1"/>
      </c>
      <c r="U35" s="72">
        <f t="shared" si="2"/>
      </c>
      <c r="V35" s="121"/>
      <c r="W35" s="100">
        <f>IF(AND(K35="",T35=""),"",AVERAGE((K35,T35)))</f>
      </c>
      <c r="X35" s="144">
        <f t="shared" si="3"/>
      </c>
      <c r="Y35" s="11"/>
      <c r="Z35" s="11"/>
      <c r="AA35" s="11"/>
    </row>
    <row r="36" spans="1:27" s="13" customFormat="1" ht="15" customHeight="1">
      <c r="A36" s="11"/>
      <c r="B36" s="11"/>
      <c r="C36" s="39">
        <v>18</v>
      </c>
      <c r="D36" s="40" t="str">
        <f>IF(AnaSayfa!C22=0," ",AnaSayfa!C22)</f>
        <v> </v>
      </c>
      <c r="E36" s="96" t="str">
        <f>IF(AnaSayfa!D22=0," ",AnaSayfa!D22)</f>
        <v> </v>
      </c>
      <c r="F36" s="118" t="str">
        <f>'1.Dön-1.Sınav'!AE55</f>
        <v> </v>
      </c>
      <c r="G36" s="119" t="str">
        <f>'1.Dön-2.Sınav'!AE55</f>
        <v> </v>
      </c>
      <c r="H36" s="119" t="str">
        <f>'1.Dön-3.Sınav'!AE55</f>
        <v> </v>
      </c>
      <c r="I36" s="119" t="str">
        <f>PerCal_D1_1!Z52</f>
        <v> </v>
      </c>
      <c r="J36" s="119" t="str">
        <f>PerCal_D1_2!Z52</f>
        <v> </v>
      </c>
      <c r="K36" s="77">
        <f t="shared" si="4"/>
      </c>
      <c r="L36" s="78">
        <f t="shared" si="0"/>
      </c>
      <c r="M36" s="76"/>
      <c r="N36" s="120" t="str">
        <f>'2.Dön-1.Sınav'!AE55</f>
        <v> </v>
      </c>
      <c r="O36" s="119" t="str">
        <f>'2.Dön-2.Sınav'!AE55</f>
        <v> </v>
      </c>
      <c r="P36" s="119" t="str">
        <f>'2.Dön-3.Sınav'!AE55</f>
        <v> </v>
      </c>
      <c r="Q36" s="119" t="str">
        <f>PerCal_D2_1!Z52</f>
        <v> </v>
      </c>
      <c r="R36" s="119" t="str">
        <f>PerCal_D2_2!Z52</f>
        <v> </v>
      </c>
      <c r="S36" s="119" t="str">
        <f>Proje!Z52</f>
        <v> </v>
      </c>
      <c r="T36" s="77">
        <f t="shared" si="1"/>
      </c>
      <c r="U36" s="72">
        <f t="shared" si="2"/>
      </c>
      <c r="V36" s="121"/>
      <c r="W36" s="100">
        <f>IF(AND(K36="",T36=""),"",AVERAGE((K36,T36)))</f>
      </c>
      <c r="X36" s="144">
        <f t="shared" si="3"/>
      </c>
      <c r="Y36" s="11"/>
      <c r="Z36" s="11"/>
      <c r="AA36" s="11"/>
    </row>
    <row r="37" spans="1:27" s="13" customFormat="1" ht="15" customHeight="1">
      <c r="A37" s="11"/>
      <c r="B37" s="11"/>
      <c r="C37" s="39">
        <v>19</v>
      </c>
      <c r="D37" s="40" t="str">
        <f>IF(AnaSayfa!C23=0," ",AnaSayfa!C23)</f>
        <v> </v>
      </c>
      <c r="E37" s="96" t="str">
        <f>IF(AnaSayfa!D23=0," ",AnaSayfa!D23)</f>
        <v> </v>
      </c>
      <c r="F37" s="118" t="str">
        <f>'1.Dön-1.Sınav'!AE56</f>
        <v> </v>
      </c>
      <c r="G37" s="119" t="str">
        <f>'1.Dön-2.Sınav'!AE56</f>
        <v> </v>
      </c>
      <c r="H37" s="119" t="str">
        <f>'1.Dön-3.Sınav'!AE56</f>
        <v> </v>
      </c>
      <c r="I37" s="119" t="str">
        <f>PerCal_D1_1!Z53</f>
        <v> </v>
      </c>
      <c r="J37" s="119" t="str">
        <f>PerCal_D1_2!Z53</f>
        <v> </v>
      </c>
      <c r="K37" s="77">
        <f t="shared" si="4"/>
      </c>
      <c r="L37" s="78">
        <f t="shared" si="0"/>
      </c>
      <c r="M37" s="76"/>
      <c r="N37" s="120" t="str">
        <f>'2.Dön-1.Sınav'!AE56</f>
        <v> </v>
      </c>
      <c r="O37" s="119" t="str">
        <f>'2.Dön-2.Sınav'!AE56</f>
        <v> </v>
      </c>
      <c r="P37" s="119" t="str">
        <f>'2.Dön-3.Sınav'!AE56</f>
        <v> </v>
      </c>
      <c r="Q37" s="119" t="str">
        <f>PerCal_D2_1!Z53</f>
        <v> </v>
      </c>
      <c r="R37" s="119" t="str">
        <f>PerCal_D2_2!Z53</f>
        <v> </v>
      </c>
      <c r="S37" s="119" t="str">
        <f>Proje!Z53</f>
        <v> </v>
      </c>
      <c r="T37" s="77">
        <f t="shared" si="1"/>
      </c>
      <c r="U37" s="72">
        <f t="shared" si="2"/>
      </c>
      <c r="V37" s="121"/>
      <c r="W37" s="100">
        <f>IF(AND(K37="",T37=""),"",AVERAGE((K37,T37)))</f>
      </c>
      <c r="X37" s="144">
        <f t="shared" si="3"/>
      </c>
      <c r="Y37" s="11"/>
      <c r="Z37" s="11"/>
      <c r="AA37" s="11"/>
    </row>
    <row r="38" spans="1:27" s="13" customFormat="1" ht="15" customHeight="1">
      <c r="A38" s="11"/>
      <c r="B38" s="11"/>
      <c r="C38" s="39">
        <v>20</v>
      </c>
      <c r="D38" s="40" t="str">
        <f>IF(AnaSayfa!C24=0," ",AnaSayfa!C24)</f>
        <v> </v>
      </c>
      <c r="E38" s="96" t="str">
        <f>IF(AnaSayfa!D24=0," ",AnaSayfa!D24)</f>
        <v> </v>
      </c>
      <c r="F38" s="118" t="str">
        <f>'1.Dön-1.Sınav'!AE57</f>
        <v> </v>
      </c>
      <c r="G38" s="119" t="str">
        <f>'1.Dön-2.Sınav'!AE57</f>
        <v> </v>
      </c>
      <c r="H38" s="119" t="str">
        <f>'1.Dön-3.Sınav'!AE57</f>
        <v> </v>
      </c>
      <c r="I38" s="119" t="str">
        <f>PerCal_D1_1!Z54</f>
        <v> </v>
      </c>
      <c r="J38" s="119" t="str">
        <f>PerCal_D1_2!Z54</f>
        <v> </v>
      </c>
      <c r="K38" s="77">
        <f t="shared" si="4"/>
      </c>
      <c r="L38" s="78">
        <f t="shared" si="0"/>
      </c>
      <c r="M38" s="76"/>
      <c r="N38" s="120" t="str">
        <f>'2.Dön-1.Sınav'!AE57</f>
        <v> </v>
      </c>
      <c r="O38" s="119" t="str">
        <f>'2.Dön-2.Sınav'!AE57</f>
        <v> </v>
      </c>
      <c r="P38" s="119" t="str">
        <f>'2.Dön-3.Sınav'!AE57</f>
        <v> </v>
      </c>
      <c r="Q38" s="119" t="str">
        <f>PerCal_D2_1!Z54</f>
        <v> </v>
      </c>
      <c r="R38" s="119" t="str">
        <f>PerCal_D2_2!Z54</f>
        <v> </v>
      </c>
      <c r="S38" s="119" t="str">
        <f>Proje!Z54</f>
        <v> </v>
      </c>
      <c r="T38" s="77">
        <f t="shared" si="1"/>
      </c>
      <c r="U38" s="72">
        <f t="shared" si="2"/>
      </c>
      <c r="V38" s="121"/>
      <c r="W38" s="100">
        <f>IF(AND(K38="",T38=""),"",AVERAGE((K38,T38)))</f>
      </c>
      <c r="X38" s="144">
        <f t="shared" si="3"/>
      </c>
      <c r="Y38" s="11"/>
      <c r="Z38" s="11"/>
      <c r="AA38" s="11"/>
    </row>
    <row r="39" spans="1:27" s="13" customFormat="1" ht="15" customHeight="1">
      <c r="A39" s="11"/>
      <c r="B39" s="11"/>
      <c r="C39" s="39">
        <v>21</v>
      </c>
      <c r="D39" s="40" t="str">
        <f>IF(AnaSayfa!C25=0," ",AnaSayfa!C25)</f>
        <v> </v>
      </c>
      <c r="E39" s="96" t="str">
        <f>IF(AnaSayfa!D25=0," ",AnaSayfa!D25)</f>
        <v> </v>
      </c>
      <c r="F39" s="118" t="str">
        <f>'1.Dön-1.Sınav'!AE58</f>
        <v> </v>
      </c>
      <c r="G39" s="119" t="str">
        <f>'1.Dön-2.Sınav'!AE58</f>
        <v> </v>
      </c>
      <c r="H39" s="119" t="str">
        <f>'1.Dön-3.Sınav'!AE58</f>
        <v> </v>
      </c>
      <c r="I39" s="119" t="str">
        <f>PerCal_D1_1!Z55</f>
        <v> </v>
      </c>
      <c r="J39" s="119" t="str">
        <f>PerCal_D1_2!Z55</f>
        <v> </v>
      </c>
      <c r="K39" s="77">
        <f t="shared" si="4"/>
      </c>
      <c r="L39" s="78">
        <f t="shared" si="0"/>
      </c>
      <c r="M39" s="76"/>
      <c r="N39" s="120" t="str">
        <f>'2.Dön-1.Sınav'!AE58</f>
        <v> </v>
      </c>
      <c r="O39" s="119" t="str">
        <f>'2.Dön-2.Sınav'!AE58</f>
        <v> </v>
      </c>
      <c r="P39" s="119" t="str">
        <f>'2.Dön-3.Sınav'!AE58</f>
        <v> </v>
      </c>
      <c r="Q39" s="119" t="str">
        <f>PerCal_D2_1!Z55</f>
        <v> </v>
      </c>
      <c r="R39" s="119" t="str">
        <f>PerCal_D2_2!Z55</f>
        <v> </v>
      </c>
      <c r="S39" s="119" t="str">
        <f>Proje!Z55</f>
        <v> </v>
      </c>
      <c r="T39" s="77">
        <f t="shared" si="1"/>
      </c>
      <c r="U39" s="72">
        <f t="shared" si="2"/>
      </c>
      <c r="V39" s="121"/>
      <c r="W39" s="100">
        <f>IF(AND(K39="",T39=""),"",AVERAGE((K39,T39)))</f>
      </c>
      <c r="X39" s="144">
        <f t="shared" si="3"/>
      </c>
      <c r="Y39" s="11"/>
      <c r="Z39" s="11"/>
      <c r="AA39" s="11"/>
    </row>
    <row r="40" spans="1:27" s="13" customFormat="1" ht="15" customHeight="1">
      <c r="A40" s="11"/>
      <c r="B40" s="11"/>
      <c r="C40" s="39">
        <v>22</v>
      </c>
      <c r="D40" s="40" t="str">
        <f>IF(AnaSayfa!C26=0," ",AnaSayfa!C26)</f>
        <v> </v>
      </c>
      <c r="E40" s="96" t="str">
        <f>IF(AnaSayfa!D26=0," ",AnaSayfa!D26)</f>
        <v> </v>
      </c>
      <c r="F40" s="118" t="str">
        <f>'1.Dön-1.Sınav'!AE59</f>
        <v> </v>
      </c>
      <c r="G40" s="119" t="str">
        <f>'1.Dön-2.Sınav'!AE59</f>
        <v> </v>
      </c>
      <c r="H40" s="119" t="str">
        <f>'1.Dön-3.Sınav'!AE59</f>
        <v> </v>
      </c>
      <c r="I40" s="119" t="str">
        <f>PerCal_D1_1!Z56</f>
        <v> </v>
      </c>
      <c r="J40" s="119" t="str">
        <f>PerCal_D1_2!Z56</f>
        <v> </v>
      </c>
      <c r="K40" s="77">
        <f t="shared" si="4"/>
      </c>
      <c r="L40" s="78">
        <f t="shared" si="0"/>
      </c>
      <c r="M40" s="76"/>
      <c r="N40" s="120" t="str">
        <f>'2.Dön-1.Sınav'!AE59</f>
        <v> </v>
      </c>
      <c r="O40" s="119" t="str">
        <f>'2.Dön-2.Sınav'!AE59</f>
        <v> </v>
      </c>
      <c r="P40" s="119" t="str">
        <f>'2.Dön-3.Sınav'!AE59</f>
        <v> </v>
      </c>
      <c r="Q40" s="119" t="str">
        <f>PerCal_D2_1!Z56</f>
        <v> </v>
      </c>
      <c r="R40" s="119" t="str">
        <f>PerCal_D2_2!Z56</f>
        <v> </v>
      </c>
      <c r="S40" s="119" t="str">
        <f>Proje!Z56</f>
        <v> </v>
      </c>
      <c r="T40" s="77">
        <f t="shared" si="1"/>
      </c>
      <c r="U40" s="72">
        <f t="shared" si="2"/>
      </c>
      <c r="V40" s="121"/>
      <c r="W40" s="100">
        <f>IF(AND(K40="",T40=""),"",AVERAGE((K40,T40)))</f>
      </c>
      <c r="X40" s="144">
        <f t="shared" si="3"/>
      </c>
      <c r="Y40" s="11"/>
      <c r="Z40" s="11"/>
      <c r="AA40" s="11"/>
    </row>
    <row r="41" spans="1:27" s="13" customFormat="1" ht="15" customHeight="1">
      <c r="A41" s="11"/>
      <c r="B41" s="11"/>
      <c r="C41" s="39">
        <v>23</v>
      </c>
      <c r="D41" s="40" t="str">
        <f>IF(AnaSayfa!C27=0," ",AnaSayfa!C27)</f>
        <v> </v>
      </c>
      <c r="E41" s="96" t="str">
        <f>IF(AnaSayfa!D27=0," ",AnaSayfa!D27)</f>
        <v> </v>
      </c>
      <c r="F41" s="118" t="str">
        <f>'1.Dön-1.Sınav'!AE60</f>
        <v> </v>
      </c>
      <c r="G41" s="119" t="str">
        <f>'1.Dön-2.Sınav'!AE60</f>
        <v> </v>
      </c>
      <c r="H41" s="119" t="str">
        <f>'1.Dön-3.Sınav'!AE60</f>
        <v> </v>
      </c>
      <c r="I41" s="119" t="str">
        <f>PerCal_D1_1!Z57</f>
        <v> </v>
      </c>
      <c r="J41" s="119" t="str">
        <f>PerCal_D1_2!Z57</f>
        <v> </v>
      </c>
      <c r="K41" s="77">
        <f t="shared" si="4"/>
      </c>
      <c r="L41" s="78">
        <f t="shared" si="0"/>
      </c>
      <c r="M41" s="76"/>
      <c r="N41" s="120" t="str">
        <f>'2.Dön-1.Sınav'!AE60</f>
        <v> </v>
      </c>
      <c r="O41" s="119" t="str">
        <f>'2.Dön-2.Sınav'!AE60</f>
        <v> </v>
      </c>
      <c r="P41" s="119" t="str">
        <f>'2.Dön-3.Sınav'!AE60</f>
        <v> </v>
      </c>
      <c r="Q41" s="119" t="str">
        <f>PerCal_D2_1!Z57</f>
        <v> </v>
      </c>
      <c r="R41" s="119" t="str">
        <f>PerCal_D2_2!Z57</f>
        <v> </v>
      </c>
      <c r="S41" s="119" t="str">
        <f>Proje!Z57</f>
        <v> </v>
      </c>
      <c r="T41" s="77">
        <f t="shared" si="1"/>
      </c>
      <c r="U41" s="72">
        <f t="shared" si="2"/>
      </c>
      <c r="V41" s="121"/>
      <c r="W41" s="100">
        <f>IF(AND(K41="",T41=""),"",AVERAGE((K41,T41)))</f>
      </c>
      <c r="X41" s="144">
        <f t="shared" si="3"/>
      </c>
      <c r="Y41" s="11"/>
      <c r="Z41" s="11"/>
      <c r="AA41" s="11"/>
    </row>
    <row r="42" spans="1:27" s="13" customFormat="1" ht="15" customHeight="1">
      <c r="A42" s="11"/>
      <c r="B42" s="11"/>
      <c r="C42" s="39">
        <v>24</v>
      </c>
      <c r="D42" s="40" t="str">
        <f>IF(AnaSayfa!C28=0," ",AnaSayfa!C28)</f>
        <v> </v>
      </c>
      <c r="E42" s="96" t="str">
        <f>IF(AnaSayfa!D28=0," ",AnaSayfa!D28)</f>
        <v> </v>
      </c>
      <c r="F42" s="118" t="str">
        <f>'1.Dön-1.Sınav'!AE61</f>
        <v> </v>
      </c>
      <c r="G42" s="119" t="str">
        <f>'1.Dön-2.Sınav'!AE61</f>
        <v> </v>
      </c>
      <c r="H42" s="119" t="str">
        <f>'1.Dön-3.Sınav'!AE61</f>
        <v> </v>
      </c>
      <c r="I42" s="119" t="str">
        <f>PerCal_D1_1!Z58</f>
        <v> </v>
      </c>
      <c r="J42" s="119" t="str">
        <f>PerCal_D1_2!Z58</f>
        <v> </v>
      </c>
      <c r="K42" s="77">
        <f t="shared" si="4"/>
      </c>
      <c r="L42" s="78">
        <f t="shared" si="0"/>
      </c>
      <c r="M42" s="76"/>
      <c r="N42" s="120" t="str">
        <f>'2.Dön-1.Sınav'!AE61</f>
        <v> </v>
      </c>
      <c r="O42" s="119" t="str">
        <f>'2.Dön-2.Sınav'!AE61</f>
        <v> </v>
      </c>
      <c r="P42" s="119" t="str">
        <f>'2.Dön-3.Sınav'!AE61</f>
        <v> </v>
      </c>
      <c r="Q42" s="119" t="str">
        <f>PerCal_D2_1!Z58</f>
        <v> </v>
      </c>
      <c r="R42" s="119" t="str">
        <f>PerCal_D2_2!Z58</f>
        <v> </v>
      </c>
      <c r="S42" s="119" t="str">
        <f>Proje!Z58</f>
        <v> </v>
      </c>
      <c r="T42" s="77">
        <f t="shared" si="1"/>
      </c>
      <c r="U42" s="72">
        <f t="shared" si="2"/>
      </c>
      <c r="V42" s="121"/>
      <c r="W42" s="100">
        <f>IF(AND(K42="",T42=""),"",AVERAGE((K42,T42)))</f>
      </c>
      <c r="X42" s="144">
        <f t="shared" si="3"/>
      </c>
      <c r="Y42" s="11"/>
      <c r="Z42" s="11"/>
      <c r="AA42" s="11"/>
    </row>
    <row r="43" spans="1:27" s="13" customFormat="1" ht="15" customHeight="1">
      <c r="A43" s="11"/>
      <c r="B43" s="11"/>
      <c r="C43" s="39">
        <v>25</v>
      </c>
      <c r="D43" s="40" t="str">
        <f>IF(AnaSayfa!C29=0," ",AnaSayfa!C29)</f>
        <v> </v>
      </c>
      <c r="E43" s="96" t="str">
        <f>IF(AnaSayfa!D29=0," ",AnaSayfa!D29)</f>
        <v> </v>
      </c>
      <c r="F43" s="118" t="str">
        <f>'1.Dön-1.Sınav'!AE62</f>
        <v> </v>
      </c>
      <c r="G43" s="119" t="str">
        <f>'1.Dön-2.Sınav'!AE62</f>
        <v> </v>
      </c>
      <c r="H43" s="119" t="str">
        <f>'1.Dön-3.Sınav'!AE62</f>
        <v> </v>
      </c>
      <c r="I43" s="119" t="str">
        <f>PerCal_D1_1!Z59</f>
        <v> </v>
      </c>
      <c r="J43" s="119" t="str">
        <f>PerCal_D1_2!Z59</f>
        <v> </v>
      </c>
      <c r="K43" s="77">
        <f t="shared" si="4"/>
      </c>
      <c r="L43" s="78">
        <f t="shared" si="0"/>
      </c>
      <c r="M43" s="76"/>
      <c r="N43" s="120" t="str">
        <f>'2.Dön-1.Sınav'!AE62</f>
        <v> </v>
      </c>
      <c r="O43" s="119" t="str">
        <f>'2.Dön-2.Sınav'!AE62</f>
        <v> </v>
      </c>
      <c r="P43" s="119" t="str">
        <f>'2.Dön-3.Sınav'!AE62</f>
        <v> </v>
      </c>
      <c r="Q43" s="119" t="str">
        <f>PerCal_D2_1!Z59</f>
        <v> </v>
      </c>
      <c r="R43" s="119" t="str">
        <f>PerCal_D2_2!Z59</f>
        <v> </v>
      </c>
      <c r="S43" s="119" t="str">
        <f>Proje!Z59</f>
        <v> </v>
      </c>
      <c r="T43" s="77">
        <f t="shared" si="1"/>
      </c>
      <c r="U43" s="72">
        <f t="shared" si="2"/>
      </c>
      <c r="V43" s="121"/>
      <c r="W43" s="100">
        <f>IF(AND(K43="",T43=""),"",AVERAGE((K43,T43)))</f>
      </c>
      <c r="X43" s="144">
        <f t="shared" si="3"/>
      </c>
      <c r="Y43" s="11"/>
      <c r="Z43" s="11"/>
      <c r="AA43" s="11"/>
    </row>
    <row r="44" spans="1:27" s="13" customFormat="1" ht="15" customHeight="1">
      <c r="A44" s="11"/>
      <c r="B44" s="11"/>
      <c r="C44" s="39">
        <v>26</v>
      </c>
      <c r="D44" s="40" t="str">
        <f>IF(AnaSayfa!C30=0," ",AnaSayfa!C30)</f>
        <v> </v>
      </c>
      <c r="E44" s="96" t="str">
        <f>IF(AnaSayfa!D30=0," ",AnaSayfa!D30)</f>
        <v> </v>
      </c>
      <c r="F44" s="118" t="str">
        <f>'1.Dön-1.Sınav'!AE63</f>
        <v> </v>
      </c>
      <c r="G44" s="119" t="str">
        <f>'1.Dön-2.Sınav'!AE63</f>
        <v> </v>
      </c>
      <c r="H44" s="119" t="str">
        <f>'1.Dön-3.Sınav'!AE63</f>
        <v> </v>
      </c>
      <c r="I44" s="119" t="str">
        <f>PerCal_D1_1!Z60</f>
        <v> </v>
      </c>
      <c r="J44" s="119" t="str">
        <f>PerCal_D1_2!Z60</f>
        <v> </v>
      </c>
      <c r="K44" s="77">
        <f t="shared" si="4"/>
      </c>
      <c r="L44" s="78">
        <f t="shared" si="0"/>
      </c>
      <c r="M44" s="76"/>
      <c r="N44" s="120" t="str">
        <f>'2.Dön-1.Sınav'!AE63</f>
        <v> </v>
      </c>
      <c r="O44" s="119" t="str">
        <f>'2.Dön-2.Sınav'!AE63</f>
        <v> </v>
      </c>
      <c r="P44" s="119" t="str">
        <f>'2.Dön-3.Sınav'!AE63</f>
        <v> </v>
      </c>
      <c r="Q44" s="119" t="str">
        <f>PerCal_D2_1!Z60</f>
        <v> </v>
      </c>
      <c r="R44" s="119" t="str">
        <f>PerCal_D2_2!Z60</f>
        <v> </v>
      </c>
      <c r="S44" s="119" t="str">
        <f>Proje!Z60</f>
        <v> </v>
      </c>
      <c r="T44" s="77">
        <f t="shared" si="1"/>
      </c>
      <c r="U44" s="72">
        <f t="shared" si="2"/>
      </c>
      <c r="V44" s="121"/>
      <c r="W44" s="100">
        <f>IF(AND(K44="",T44=""),"",AVERAGE((K44,T44)))</f>
      </c>
      <c r="X44" s="144">
        <f t="shared" si="3"/>
      </c>
      <c r="Y44" s="11"/>
      <c r="Z44" s="11"/>
      <c r="AA44" s="11"/>
    </row>
    <row r="45" spans="1:27" s="13" customFormat="1" ht="15" customHeight="1">
      <c r="A45" s="11"/>
      <c r="B45" s="11"/>
      <c r="C45" s="39">
        <v>27</v>
      </c>
      <c r="D45" s="40" t="str">
        <f>IF(AnaSayfa!C31=0," ",AnaSayfa!C31)</f>
        <v> </v>
      </c>
      <c r="E45" s="96" t="str">
        <f>IF(AnaSayfa!D31=0," ",AnaSayfa!D31)</f>
        <v> </v>
      </c>
      <c r="F45" s="118" t="str">
        <f>'1.Dön-1.Sınav'!AE64</f>
        <v> </v>
      </c>
      <c r="G45" s="119" t="str">
        <f>'1.Dön-2.Sınav'!AE64</f>
        <v> </v>
      </c>
      <c r="H45" s="119" t="str">
        <f>'1.Dön-3.Sınav'!AE64</f>
        <v> </v>
      </c>
      <c r="I45" s="119" t="str">
        <f>PerCal_D1_1!Z61</f>
        <v> </v>
      </c>
      <c r="J45" s="119" t="str">
        <f>PerCal_D1_2!Z61</f>
        <v> </v>
      </c>
      <c r="K45" s="77">
        <f t="shared" si="4"/>
      </c>
      <c r="L45" s="78">
        <f t="shared" si="0"/>
      </c>
      <c r="M45" s="76"/>
      <c r="N45" s="120" t="str">
        <f>'2.Dön-1.Sınav'!AE64</f>
        <v> </v>
      </c>
      <c r="O45" s="119" t="str">
        <f>'2.Dön-2.Sınav'!AE64</f>
        <v> </v>
      </c>
      <c r="P45" s="119" t="str">
        <f>'2.Dön-3.Sınav'!AE64</f>
        <v> </v>
      </c>
      <c r="Q45" s="119" t="str">
        <f>PerCal_D2_1!Z61</f>
        <v> </v>
      </c>
      <c r="R45" s="119" t="str">
        <f>PerCal_D2_2!Z61</f>
        <v> </v>
      </c>
      <c r="S45" s="119" t="str">
        <f>Proje!Z61</f>
        <v> </v>
      </c>
      <c r="T45" s="77">
        <f t="shared" si="1"/>
      </c>
      <c r="U45" s="72">
        <f t="shared" si="2"/>
      </c>
      <c r="V45" s="121"/>
      <c r="W45" s="100">
        <f>IF(AND(K45="",T45=""),"",AVERAGE((K45,T45)))</f>
      </c>
      <c r="X45" s="144">
        <f t="shared" si="3"/>
      </c>
      <c r="Y45" s="11"/>
      <c r="Z45" s="11"/>
      <c r="AA45" s="11"/>
    </row>
    <row r="46" spans="1:31" s="13" customFormat="1" ht="15" customHeight="1">
      <c r="A46" s="11"/>
      <c r="B46" s="11"/>
      <c r="C46" s="39">
        <v>28</v>
      </c>
      <c r="D46" s="40" t="str">
        <f>IF(AnaSayfa!C32=0," ",AnaSayfa!C32)</f>
        <v> </v>
      </c>
      <c r="E46" s="96" t="str">
        <f>IF(AnaSayfa!D32=0," ",AnaSayfa!D32)</f>
        <v> </v>
      </c>
      <c r="F46" s="118" t="str">
        <f>'1.Dön-1.Sınav'!AE65</f>
        <v> </v>
      </c>
      <c r="G46" s="119" t="str">
        <f>'1.Dön-2.Sınav'!AE65</f>
        <v> </v>
      </c>
      <c r="H46" s="119" t="str">
        <f>'1.Dön-3.Sınav'!AE65</f>
        <v> </v>
      </c>
      <c r="I46" s="119" t="str">
        <f>PerCal_D1_1!Z62</f>
        <v> </v>
      </c>
      <c r="J46" s="119" t="str">
        <f>PerCal_D1_2!Z62</f>
        <v> </v>
      </c>
      <c r="K46" s="77">
        <f t="shared" si="4"/>
      </c>
      <c r="L46" s="78">
        <f t="shared" si="0"/>
      </c>
      <c r="M46" s="76"/>
      <c r="N46" s="120" t="str">
        <f>'2.Dön-1.Sınav'!AE65</f>
        <v> </v>
      </c>
      <c r="O46" s="119" t="str">
        <f>'2.Dön-2.Sınav'!AE65</f>
        <v> </v>
      </c>
      <c r="P46" s="119" t="str">
        <f>'2.Dön-3.Sınav'!AE65</f>
        <v> </v>
      </c>
      <c r="Q46" s="119" t="str">
        <f>PerCal_D2_1!Z62</f>
        <v> </v>
      </c>
      <c r="R46" s="119" t="str">
        <f>PerCal_D2_2!Z62</f>
        <v> </v>
      </c>
      <c r="S46" s="119" t="str">
        <f>Proje!Z62</f>
        <v> </v>
      </c>
      <c r="T46" s="77">
        <f t="shared" si="1"/>
      </c>
      <c r="U46" s="72">
        <f t="shared" si="2"/>
      </c>
      <c r="V46" s="121"/>
      <c r="W46" s="100">
        <f>IF(AND(K46="",T46=""),"",AVERAGE((K46,T46)))</f>
      </c>
      <c r="X46" s="144">
        <f t="shared" si="3"/>
      </c>
      <c r="Y46" s="11"/>
      <c r="Z46" s="11"/>
      <c r="AA46" s="11"/>
      <c r="AB46" s="11"/>
      <c r="AC46" s="11"/>
      <c r="AD46" s="11"/>
      <c r="AE46" s="11"/>
    </row>
    <row r="47" spans="1:31" s="13" customFormat="1" ht="15" customHeight="1">
      <c r="A47" s="11"/>
      <c r="B47" s="11"/>
      <c r="C47" s="39">
        <v>29</v>
      </c>
      <c r="D47" s="40" t="str">
        <f>IF(AnaSayfa!C33=0," ",AnaSayfa!C33)</f>
        <v> </v>
      </c>
      <c r="E47" s="96" t="str">
        <f>IF(AnaSayfa!D33=0," ",AnaSayfa!D33)</f>
        <v> </v>
      </c>
      <c r="F47" s="118" t="str">
        <f>'1.Dön-1.Sınav'!AE66</f>
        <v> </v>
      </c>
      <c r="G47" s="119" t="str">
        <f>'1.Dön-2.Sınav'!AE66</f>
        <v> </v>
      </c>
      <c r="H47" s="119" t="str">
        <f>'1.Dön-3.Sınav'!AE66</f>
        <v> </v>
      </c>
      <c r="I47" s="119" t="str">
        <f>PerCal_D1_1!Z63</f>
        <v> </v>
      </c>
      <c r="J47" s="119" t="str">
        <f>PerCal_D1_2!Z63</f>
        <v> </v>
      </c>
      <c r="K47" s="77">
        <f t="shared" si="4"/>
      </c>
      <c r="L47" s="78">
        <f t="shared" si="0"/>
      </c>
      <c r="M47" s="76"/>
      <c r="N47" s="120" t="str">
        <f>'2.Dön-1.Sınav'!AE66</f>
        <v> </v>
      </c>
      <c r="O47" s="119" t="str">
        <f>'2.Dön-2.Sınav'!AE66</f>
        <v> </v>
      </c>
      <c r="P47" s="119" t="str">
        <f>'2.Dön-3.Sınav'!AE66</f>
        <v> </v>
      </c>
      <c r="Q47" s="119" t="str">
        <f>PerCal_D2_1!Z63</f>
        <v> </v>
      </c>
      <c r="R47" s="119" t="str">
        <f>PerCal_D2_2!Z63</f>
        <v> </v>
      </c>
      <c r="S47" s="119" t="str">
        <f>Proje!Z63</f>
        <v> </v>
      </c>
      <c r="T47" s="77">
        <f t="shared" si="1"/>
      </c>
      <c r="U47" s="72">
        <f t="shared" si="2"/>
      </c>
      <c r="V47" s="121"/>
      <c r="W47" s="100">
        <f>IF(AND(K47="",T47=""),"",AVERAGE((K47,T47)))</f>
      </c>
      <c r="X47" s="144">
        <f t="shared" si="3"/>
      </c>
      <c r="Y47" s="11"/>
      <c r="Z47" s="11"/>
      <c r="AA47" s="11"/>
      <c r="AB47" s="11"/>
      <c r="AC47" s="11"/>
      <c r="AD47" s="11"/>
      <c r="AE47" s="11"/>
    </row>
    <row r="48" spans="1:31" s="13" customFormat="1" ht="15" customHeight="1">
      <c r="A48" s="11"/>
      <c r="B48" s="11"/>
      <c r="C48" s="39">
        <v>30</v>
      </c>
      <c r="D48" s="40" t="str">
        <f>IF(AnaSayfa!C34=0," ",AnaSayfa!C34)</f>
        <v> </v>
      </c>
      <c r="E48" s="96" t="str">
        <f>IF(AnaSayfa!D34=0," ",AnaSayfa!D34)</f>
        <v> </v>
      </c>
      <c r="F48" s="118" t="str">
        <f>'1.Dön-1.Sınav'!AE67</f>
        <v> </v>
      </c>
      <c r="G48" s="119" t="str">
        <f>'1.Dön-2.Sınav'!AE67</f>
        <v> </v>
      </c>
      <c r="H48" s="119" t="str">
        <f>'1.Dön-3.Sınav'!AE67</f>
        <v> </v>
      </c>
      <c r="I48" s="119" t="str">
        <f>PerCal_D1_1!Z64</f>
        <v> </v>
      </c>
      <c r="J48" s="119" t="str">
        <f>PerCal_D1_2!Z64</f>
        <v> </v>
      </c>
      <c r="K48" s="77">
        <f t="shared" si="4"/>
      </c>
      <c r="L48" s="78">
        <f t="shared" si="0"/>
      </c>
      <c r="M48" s="76"/>
      <c r="N48" s="120" t="str">
        <f>'2.Dön-1.Sınav'!AE67</f>
        <v> </v>
      </c>
      <c r="O48" s="119" t="str">
        <f>'2.Dön-2.Sınav'!AE67</f>
        <v> </v>
      </c>
      <c r="P48" s="119" t="str">
        <f>'2.Dön-3.Sınav'!AE67</f>
        <v> </v>
      </c>
      <c r="Q48" s="119" t="str">
        <f>PerCal_D2_1!Z64</f>
        <v> </v>
      </c>
      <c r="R48" s="119" t="str">
        <f>PerCal_D2_2!Z64</f>
        <v> </v>
      </c>
      <c r="S48" s="119" t="str">
        <f>Proje!Z64</f>
        <v> </v>
      </c>
      <c r="T48" s="77">
        <f t="shared" si="1"/>
      </c>
      <c r="U48" s="72">
        <f t="shared" si="2"/>
      </c>
      <c r="V48" s="121"/>
      <c r="W48" s="100">
        <f>IF(AND(K48="",T48=""),"",AVERAGE((K48,T48)))</f>
      </c>
      <c r="X48" s="144">
        <f t="shared" si="3"/>
      </c>
      <c r="Y48" s="11"/>
      <c r="Z48" s="11"/>
      <c r="AA48" s="11"/>
      <c r="AB48" s="11"/>
      <c r="AC48" s="11"/>
      <c r="AD48" s="11"/>
      <c r="AE48" s="11"/>
    </row>
    <row r="49" spans="3:28" ht="15" customHeight="1">
      <c r="C49" s="39">
        <v>31</v>
      </c>
      <c r="D49" s="40" t="str">
        <f>IF(AnaSayfa!C35=0," ",AnaSayfa!C35)</f>
        <v> </v>
      </c>
      <c r="E49" s="96" t="str">
        <f>IF(AnaSayfa!D35=0," ",AnaSayfa!D35)</f>
        <v> </v>
      </c>
      <c r="F49" s="118" t="str">
        <f>'1.Dön-1.Sınav'!AE68</f>
        <v> </v>
      </c>
      <c r="G49" s="119" t="str">
        <f>'1.Dön-2.Sınav'!AE68</f>
        <v> </v>
      </c>
      <c r="H49" s="119" t="str">
        <f>'1.Dön-3.Sınav'!AE68</f>
        <v> </v>
      </c>
      <c r="I49" s="119" t="str">
        <f>PerCal_D1_1!Z65</f>
        <v> </v>
      </c>
      <c r="J49" s="119" t="str">
        <f>PerCal_D1_2!Z65</f>
        <v> </v>
      </c>
      <c r="K49" s="77">
        <f t="shared" si="4"/>
      </c>
      <c r="L49" s="78">
        <f t="shared" si="0"/>
      </c>
      <c r="M49" s="76"/>
      <c r="N49" s="120" t="str">
        <f>'2.Dön-1.Sınav'!AE68</f>
        <v> </v>
      </c>
      <c r="O49" s="119" t="str">
        <f>'2.Dön-2.Sınav'!AE68</f>
        <v> </v>
      </c>
      <c r="P49" s="119" t="str">
        <f>'2.Dön-3.Sınav'!AE68</f>
        <v> </v>
      </c>
      <c r="Q49" s="119" t="str">
        <f>PerCal_D2_1!Z65</f>
        <v> </v>
      </c>
      <c r="R49" s="119" t="str">
        <f>PerCal_D2_2!Z65</f>
        <v> </v>
      </c>
      <c r="S49" s="119" t="str">
        <f>Proje!Z65</f>
        <v> </v>
      </c>
      <c r="T49" s="77">
        <f t="shared" si="1"/>
      </c>
      <c r="U49" s="72">
        <f t="shared" si="2"/>
      </c>
      <c r="V49" s="121"/>
      <c r="W49" s="100">
        <f>IF(AND(K49="",T49=""),"",AVERAGE((K49,T49)))</f>
      </c>
      <c r="X49" s="144">
        <f t="shared" si="3"/>
      </c>
      <c r="Z49" s="11"/>
      <c r="AA49" s="11"/>
      <c r="AB49" s="11"/>
    </row>
    <row r="50" spans="3:28" ht="15" customHeight="1">
      <c r="C50" s="39">
        <v>32</v>
      </c>
      <c r="D50" s="40" t="str">
        <f>IF(AnaSayfa!C36=0," ",AnaSayfa!C36)</f>
        <v> </v>
      </c>
      <c r="E50" s="96" t="str">
        <f>IF(AnaSayfa!D36=0," ",AnaSayfa!D36)</f>
        <v> </v>
      </c>
      <c r="F50" s="118" t="str">
        <f>'1.Dön-1.Sınav'!AE69</f>
        <v> </v>
      </c>
      <c r="G50" s="119" t="str">
        <f>'1.Dön-2.Sınav'!AE69</f>
        <v> </v>
      </c>
      <c r="H50" s="119" t="str">
        <f>'1.Dön-3.Sınav'!AE69</f>
        <v> </v>
      </c>
      <c r="I50" s="119" t="str">
        <f>PerCal_D1_1!Z66</f>
        <v> </v>
      </c>
      <c r="J50" s="119" t="str">
        <f>PerCal_D1_2!Z66</f>
        <v> </v>
      </c>
      <c r="K50" s="77">
        <f t="shared" si="4"/>
      </c>
      <c r="L50" s="78">
        <f t="shared" si="0"/>
      </c>
      <c r="M50" s="76"/>
      <c r="N50" s="120" t="str">
        <f>'2.Dön-1.Sınav'!AE69</f>
        <v> </v>
      </c>
      <c r="O50" s="119" t="str">
        <f>'2.Dön-2.Sınav'!AE69</f>
        <v> </v>
      </c>
      <c r="P50" s="119" t="str">
        <f>'2.Dön-3.Sınav'!AE69</f>
        <v> </v>
      </c>
      <c r="Q50" s="119" t="str">
        <f>PerCal_D2_1!Z66</f>
        <v> </v>
      </c>
      <c r="R50" s="119" t="str">
        <f>PerCal_D2_2!Z66</f>
        <v> </v>
      </c>
      <c r="S50" s="119" t="str">
        <f>Proje!Z66</f>
        <v> </v>
      </c>
      <c r="T50" s="77">
        <f t="shared" si="1"/>
      </c>
      <c r="U50" s="72">
        <f t="shared" si="2"/>
      </c>
      <c r="V50" s="121"/>
      <c r="W50" s="100">
        <f>IF(AND(K50="",T50=""),"",AVERAGE((K50,T50)))</f>
      </c>
      <c r="X50" s="144">
        <f t="shared" si="3"/>
      </c>
      <c r="Z50" s="11"/>
      <c r="AA50" s="11"/>
      <c r="AB50" s="11"/>
    </row>
    <row r="51" spans="3:28" ht="15" customHeight="1">
      <c r="C51" s="39">
        <v>33</v>
      </c>
      <c r="D51" s="40" t="str">
        <f>IF(AnaSayfa!C37=0," ",AnaSayfa!C37)</f>
        <v> </v>
      </c>
      <c r="E51" s="96" t="str">
        <f>IF(AnaSayfa!D37=0," ",AnaSayfa!D37)</f>
        <v> </v>
      </c>
      <c r="F51" s="118" t="str">
        <f>'1.Dön-1.Sınav'!AE70</f>
        <v> </v>
      </c>
      <c r="G51" s="119" t="str">
        <f>'1.Dön-2.Sınav'!AE70</f>
        <v> </v>
      </c>
      <c r="H51" s="119" t="str">
        <f>'1.Dön-3.Sınav'!AE70</f>
        <v> </v>
      </c>
      <c r="I51" s="119" t="str">
        <f>PerCal_D1_1!Z67</f>
        <v> </v>
      </c>
      <c r="J51" s="119" t="str">
        <f>PerCal_D1_2!Z67</f>
        <v> </v>
      </c>
      <c r="K51" s="77">
        <f t="shared" si="4"/>
      </c>
      <c r="L51" s="78">
        <f t="shared" si="0"/>
      </c>
      <c r="M51" s="76"/>
      <c r="N51" s="120" t="str">
        <f>'2.Dön-1.Sınav'!AE70</f>
        <v> </v>
      </c>
      <c r="O51" s="119" t="str">
        <f>'2.Dön-2.Sınav'!AE70</f>
        <v> </v>
      </c>
      <c r="P51" s="119" t="str">
        <f>'2.Dön-3.Sınav'!AE70</f>
        <v> </v>
      </c>
      <c r="Q51" s="119" t="str">
        <f>PerCal_D2_1!Z67</f>
        <v> </v>
      </c>
      <c r="R51" s="119" t="str">
        <f>PerCal_D2_2!Z67</f>
        <v> </v>
      </c>
      <c r="S51" s="119" t="str">
        <f>Proje!Z67</f>
        <v> </v>
      </c>
      <c r="T51" s="77">
        <f t="shared" si="1"/>
      </c>
      <c r="U51" s="72">
        <f t="shared" si="2"/>
      </c>
      <c r="V51" s="121"/>
      <c r="W51" s="100">
        <f>IF(AND(K51="",T51=""),"",AVERAGE((K51,T51)))</f>
      </c>
      <c r="X51" s="144">
        <f t="shared" si="3"/>
      </c>
      <c r="Z51" s="11"/>
      <c r="AA51" s="11"/>
      <c r="AB51" s="11"/>
    </row>
    <row r="52" spans="3:28" ht="15" customHeight="1">
      <c r="C52" s="39">
        <v>34</v>
      </c>
      <c r="D52" s="40" t="str">
        <f>IF(AnaSayfa!C38=0," ",AnaSayfa!C38)</f>
        <v> </v>
      </c>
      <c r="E52" s="96" t="str">
        <f>IF(AnaSayfa!D38=0," ",AnaSayfa!D38)</f>
        <v> </v>
      </c>
      <c r="F52" s="118" t="str">
        <f>'1.Dön-1.Sınav'!AE71</f>
        <v> </v>
      </c>
      <c r="G52" s="119" t="str">
        <f>'1.Dön-2.Sınav'!AE71</f>
        <v> </v>
      </c>
      <c r="H52" s="119" t="str">
        <f>'1.Dön-3.Sınav'!AE71</f>
        <v> </v>
      </c>
      <c r="I52" s="119" t="str">
        <f>PerCal_D1_1!Z68</f>
        <v> </v>
      </c>
      <c r="J52" s="119" t="str">
        <f>PerCal_D1_2!Z68</f>
        <v> </v>
      </c>
      <c r="K52" s="77">
        <f t="shared" si="4"/>
      </c>
      <c r="L52" s="78">
        <f t="shared" si="0"/>
      </c>
      <c r="M52" s="76"/>
      <c r="N52" s="120" t="str">
        <f>'2.Dön-1.Sınav'!AE71</f>
        <v> </v>
      </c>
      <c r="O52" s="119" t="str">
        <f>'2.Dön-2.Sınav'!AE71</f>
        <v> </v>
      </c>
      <c r="P52" s="119" t="str">
        <f>'2.Dön-3.Sınav'!AE71</f>
        <v> </v>
      </c>
      <c r="Q52" s="119" t="str">
        <f>PerCal_D2_1!Z68</f>
        <v> </v>
      </c>
      <c r="R52" s="119" t="str">
        <f>PerCal_D2_2!Z68</f>
        <v> </v>
      </c>
      <c r="S52" s="119" t="str">
        <f>Proje!Z68</f>
        <v> </v>
      </c>
      <c r="T52" s="77">
        <f t="shared" si="1"/>
      </c>
      <c r="U52" s="72">
        <f t="shared" si="2"/>
      </c>
      <c r="V52" s="121"/>
      <c r="W52" s="100">
        <f>IF(AND(K52="",T52=""),"",AVERAGE((K52,T52)))</f>
      </c>
      <c r="X52" s="144">
        <f t="shared" si="3"/>
      </c>
      <c r="Z52" s="11"/>
      <c r="AA52" s="11"/>
      <c r="AB52" s="11"/>
    </row>
    <row r="53" spans="3:28" ht="15" customHeight="1">
      <c r="C53" s="39">
        <v>35</v>
      </c>
      <c r="D53" s="40" t="str">
        <f>IF(AnaSayfa!C39=0," ",AnaSayfa!C39)</f>
        <v> </v>
      </c>
      <c r="E53" s="96" t="str">
        <f>IF(AnaSayfa!D39=0," ",AnaSayfa!D39)</f>
        <v> </v>
      </c>
      <c r="F53" s="118" t="str">
        <f>'1.Dön-1.Sınav'!AE72</f>
        <v> </v>
      </c>
      <c r="G53" s="119" t="str">
        <f>'1.Dön-2.Sınav'!AE72</f>
        <v> </v>
      </c>
      <c r="H53" s="119" t="str">
        <f>'1.Dön-3.Sınav'!AE72</f>
        <v> </v>
      </c>
      <c r="I53" s="119" t="str">
        <f>PerCal_D1_1!Z69</f>
        <v> </v>
      </c>
      <c r="J53" s="119" t="str">
        <f>PerCal_D1_2!Z69</f>
        <v> </v>
      </c>
      <c r="K53" s="77">
        <f t="shared" si="4"/>
      </c>
      <c r="L53" s="78">
        <f t="shared" si="0"/>
      </c>
      <c r="M53" s="76"/>
      <c r="N53" s="120" t="str">
        <f>'2.Dön-1.Sınav'!AE72</f>
        <v> </v>
      </c>
      <c r="O53" s="119" t="str">
        <f>'2.Dön-2.Sınav'!AE72</f>
        <v> </v>
      </c>
      <c r="P53" s="119" t="str">
        <f>'2.Dön-3.Sınav'!AE72</f>
        <v> </v>
      </c>
      <c r="Q53" s="119" t="str">
        <f>PerCal_D2_1!Z69</f>
        <v> </v>
      </c>
      <c r="R53" s="119" t="str">
        <f>PerCal_D2_2!Z69</f>
        <v> </v>
      </c>
      <c r="S53" s="119" t="str">
        <f>Proje!Z69</f>
        <v> </v>
      </c>
      <c r="T53" s="77">
        <f t="shared" si="1"/>
      </c>
      <c r="U53" s="72">
        <f t="shared" si="2"/>
      </c>
      <c r="V53" s="121"/>
      <c r="W53" s="100">
        <f>IF(AND(K53="",T53=""),"",AVERAGE((K53,T53)))</f>
      </c>
      <c r="X53" s="144">
        <f t="shared" si="3"/>
      </c>
      <c r="Z53" s="11"/>
      <c r="AA53" s="11"/>
      <c r="AB53" s="11"/>
    </row>
    <row r="54" spans="3:28" ht="15" customHeight="1">
      <c r="C54" s="39">
        <v>36</v>
      </c>
      <c r="D54" s="40" t="str">
        <f>IF(AnaSayfa!C40=0," ",AnaSayfa!C40)</f>
        <v> </v>
      </c>
      <c r="E54" s="96" t="str">
        <f>IF(AnaSayfa!D40=0," ",AnaSayfa!D40)</f>
        <v> </v>
      </c>
      <c r="F54" s="118" t="str">
        <f>'1.Dön-1.Sınav'!AE73</f>
        <v> </v>
      </c>
      <c r="G54" s="119" t="str">
        <f>'1.Dön-2.Sınav'!AE73</f>
        <v> </v>
      </c>
      <c r="H54" s="119" t="str">
        <f>'1.Dön-3.Sınav'!AE73</f>
        <v> </v>
      </c>
      <c r="I54" s="119" t="str">
        <f>PerCal_D1_1!Z70</f>
        <v> </v>
      </c>
      <c r="J54" s="119" t="str">
        <f>PerCal_D1_2!Z70</f>
        <v> </v>
      </c>
      <c r="K54" s="77">
        <f t="shared" si="4"/>
      </c>
      <c r="L54" s="78">
        <f t="shared" si="0"/>
      </c>
      <c r="M54" s="76"/>
      <c r="N54" s="120" t="str">
        <f>'2.Dön-1.Sınav'!AE73</f>
        <v> </v>
      </c>
      <c r="O54" s="119" t="str">
        <f>'2.Dön-2.Sınav'!AE73</f>
        <v> </v>
      </c>
      <c r="P54" s="119" t="str">
        <f>'2.Dön-3.Sınav'!AE73</f>
        <v> </v>
      </c>
      <c r="Q54" s="119" t="str">
        <f>PerCal_D2_1!Z70</f>
        <v> </v>
      </c>
      <c r="R54" s="119" t="str">
        <f>PerCal_D2_2!Z70</f>
        <v> </v>
      </c>
      <c r="S54" s="119" t="str">
        <f>Proje!Z70</f>
        <v> </v>
      </c>
      <c r="T54" s="77">
        <f t="shared" si="1"/>
      </c>
      <c r="U54" s="72">
        <f t="shared" si="2"/>
      </c>
      <c r="V54" s="121"/>
      <c r="W54" s="100">
        <f>IF(AND(K54="",T54=""),"",AVERAGE((K54,T54)))</f>
      </c>
      <c r="X54" s="144">
        <f t="shared" si="3"/>
      </c>
      <c r="Z54" s="11"/>
      <c r="AA54" s="11"/>
      <c r="AB54" s="11"/>
    </row>
    <row r="55" spans="3:28" ht="15" customHeight="1">
      <c r="C55" s="39">
        <v>37</v>
      </c>
      <c r="D55" s="40" t="str">
        <f>IF(AnaSayfa!C41=0," ",AnaSayfa!C41)</f>
        <v> </v>
      </c>
      <c r="E55" s="96" t="str">
        <f>IF(AnaSayfa!D41=0," ",AnaSayfa!D41)</f>
        <v> </v>
      </c>
      <c r="F55" s="118" t="str">
        <f>'1.Dön-1.Sınav'!AE74</f>
        <v> </v>
      </c>
      <c r="G55" s="119" t="str">
        <f>'1.Dön-2.Sınav'!AE74</f>
        <v> </v>
      </c>
      <c r="H55" s="119" t="str">
        <f>'1.Dön-3.Sınav'!AE74</f>
        <v> </v>
      </c>
      <c r="I55" s="119" t="str">
        <f>PerCal_D1_1!Z71</f>
        <v> </v>
      </c>
      <c r="J55" s="119" t="str">
        <f>PerCal_D1_2!Z71</f>
        <v> </v>
      </c>
      <c r="K55" s="77">
        <f t="shared" si="4"/>
      </c>
      <c r="L55" s="78">
        <f t="shared" si="0"/>
      </c>
      <c r="M55" s="76"/>
      <c r="N55" s="120" t="str">
        <f>'2.Dön-1.Sınav'!AE74</f>
        <v> </v>
      </c>
      <c r="O55" s="119" t="str">
        <f>'2.Dön-2.Sınav'!AE74</f>
        <v> </v>
      </c>
      <c r="P55" s="119" t="str">
        <f>'2.Dön-3.Sınav'!AE74</f>
        <v> </v>
      </c>
      <c r="Q55" s="119" t="str">
        <f>PerCal_D2_1!Z71</f>
        <v> </v>
      </c>
      <c r="R55" s="119" t="str">
        <f>PerCal_D2_2!Z71</f>
        <v> </v>
      </c>
      <c r="S55" s="119" t="str">
        <f>Proje!Z71</f>
        <v> </v>
      </c>
      <c r="T55" s="77">
        <f t="shared" si="1"/>
      </c>
      <c r="U55" s="72">
        <f t="shared" si="2"/>
      </c>
      <c r="V55" s="121"/>
      <c r="W55" s="100">
        <f>IF(AND(K55="",T55=""),"",AVERAGE((K55,T55)))</f>
      </c>
      <c r="X55" s="144">
        <f t="shared" si="3"/>
      </c>
      <c r="Z55" s="11"/>
      <c r="AA55" s="11"/>
      <c r="AB55" s="11"/>
    </row>
    <row r="56" spans="3:28" ht="15" customHeight="1">
      <c r="C56" s="39">
        <v>38</v>
      </c>
      <c r="D56" s="40" t="str">
        <f>IF(AnaSayfa!C42=0," ",AnaSayfa!C42)</f>
        <v> </v>
      </c>
      <c r="E56" s="96" t="str">
        <f>IF(AnaSayfa!D42=0," ",AnaSayfa!D42)</f>
        <v> </v>
      </c>
      <c r="F56" s="118" t="str">
        <f>'1.Dön-1.Sınav'!AE75</f>
        <v> </v>
      </c>
      <c r="G56" s="119" t="str">
        <f>'1.Dön-2.Sınav'!AE75</f>
        <v> </v>
      </c>
      <c r="H56" s="119" t="str">
        <f>'1.Dön-3.Sınav'!AE75</f>
        <v> </v>
      </c>
      <c r="I56" s="119" t="str">
        <f>PerCal_D1_1!Z72</f>
        <v> </v>
      </c>
      <c r="J56" s="119" t="str">
        <f>PerCal_D1_2!Z72</f>
        <v> </v>
      </c>
      <c r="K56" s="77">
        <f t="shared" si="4"/>
      </c>
      <c r="L56" s="78">
        <f t="shared" si="0"/>
      </c>
      <c r="M56" s="76"/>
      <c r="N56" s="120" t="str">
        <f>'2.Dön-1.Sınav'!AE75</f>
        <v> </v>
      </c>
      <c r="O56" s="119" t="str">
        <f>'2.Dön-2.Sınav'!AE75</f>
        <v> </v>
      </c>
      <c r="P56" s="119" t="str">
        <f>'2.Dön-3.Sınav'!AE75</f>
        <v> </v>
      </c>
      <c r="Q56" s="119" t="str">
        <f>PerCal_D2_1!Z72</f>
        <v> </v>
      </c>
      <c r="R56" s="119" t="str">
        <f>PerCal_D2_2!Z72</f>
        <v> </v>
      </c>
      <c r="S56" s="119" t="str">
        <f>Proje!Z72</f>
        <v> </v>
      </c>
      <c r="T56" s="77">
        <f t="shared" si="1"/>
      </c>
      <c r="U56" s="72">
        <f t="shared" si="2"/>
      </c>
      <c r="V56" s="121"/>
      <c r="W56" s="100">
        <f>IF(AND(K56="",T56=""),"",AVERAGE((K56,T56)))</f>
      </c>
      <c r="X56" s="144">
        <f t="shared" si="3"/>
      </c>
      <c r="Z56" s="11"/>
      <c r="AA56" s="11"/>
      <c r="AB56" s="11"/>
    </row>
    <row r="57" spans="3:28" ht="15" customHeight="1">
      <c r="C57" s="39">
        <v>39</v>
      </c>
      <c r="D57" s="40" t="str">
        <f>IF(AnaSayfa!C43=0," ",AnaSayfa!C43)</f>
        <v> </v>
      </c>
      <c r="E57" s="96" t="str">
        <f>IF(AnaSayfa!D43=0," ",AnaSayfa!D43)</f>
        <v> </v>
      </c>
      <c r="F57" s="118" t="str">
        <f>'1.Dön-1.Sınav'!AE76</f>
        <v> </v>
      </c>
      <c r="G57" s="119" t="str">
        <f>'1.Dön-2.Sınav'!AE76</f>
        <v> </v>
      </c>
      <c r="H57" s="119" t="str">
        <f>'1.Dön-3.Sınav'!AE76</f>
        <v> </v>
      </c>
      <c r="I57" s="119" t="str">
        <f>PerCal_D1_1!Z73</f>
        <v> </v>
      </c>
      <c r="J57" s="119" t="str">
        <f>PerCal_D1_2!Z73</f>
        <v> </v>
      </c>
      <c r="K57" s="77">
        <f t="shared" si="4"/>
      </c>
      <c r="L57" s="78">
        <f t="shared" si="0"/>
      </c>
      <c r="M57" s="76"/>
      <c r="N57" s="120" t="str">
        <f>'2.Dön-1.Sınav'!AE76</f>
        <v> </v>
      </c>
      <c r="O57" s="119" t="str">
        <f>'2.Dön-2.Sınav'!AE76</f>
        <v> </v>
      </c>
      <c r="P57" s="119" t="str">
        <f>'2.Dön-3.Sınav'!AE76</f>
        <v> </v>
      </c>
      <c r="Q57" s="119" t="str">
        <f>PerCal_D2_1!Z73</f>
        <v> </v>
      </c>
      <c r="R57" s="119" t="str">
        <f>PerCal_D2_2!Z73</f>
        <v> </v>
      </c>
      <c r="S57" s="119" t="str">
        <f>Proje!Z73</f>
        <v> </v>
      </c>
      <c r="T57" s="77">
        <f t="shared" si="1"/>
      </c>
      <c r="U57" s="72">
        <f t="shared" si="2"/>
      </c>
      <c r="V57" s="121"/>
      <c r="W57" s="100">
        <f>IF(AND(K57="",T57=""),"",AVERAGE((K57,T57)))</f>
      </c>
      <c r="X57" s="144">
        <f t="shared" si="3"/>
      </c>
      <c r="Z57" s="11"/>
      <c r="AA57" s="11"/>
      <c r="AB57" s="11"/>
    </row>
    <row r="58" spans="3:28" ht="18" customHeight="1" thickBot="1">
      <c r="C58" s="54">
        <v>40</v>
      </c>
      <c r="D58" s="90" t="str">
        <f>IF(AnaSayfa!C44=0," ",AnaSayfa!C44)</f>
        <v> </v>
      </c>
      <c r="E58" s="97" t="str">
        <f>IF(AnaSayfa!D44=0," ",AnaSayfa!D44)</f>
        <v> </v>
      </c>
      <c r="F58" s="122" t="str">
        <f>'1.Dön-1.Sınav'!AE77</f>
        <v> </v>
      </c>
      <c r="G58" s="123" t="str">
        <f>'1.Dön-2.Sınav'!AE77</f>
        <v> </v>
      </c>
      <c r="H58" s="123" t="str">
        <f>'1.Dön-3.Sınav'!AE77</f>
        <v> </v>
      </c>
      <c r="I58" s="123" t="str">
        <f>PerCal_D1_1!Z74</f>
        <v> </v>
      </c>
      <c r="J58" s="123" t="str">
        <f>PerCal_D1_2!Z74</f>
        <v> </v>
      </c>
      <c r="K58" s="84">
        <f t="shared" si="4"/>
      </c>
      <c r="L58" s="91">
        <f t="shared" si="0"/>
      </c>
      <c r="M58" s="76"/>
      <c r="N58" s="124" t="str">
        <f>'2.Dön-1.Sınav'!AE77</f>
        <v> </v>
      </c>
      <c r="O58" s="123" t="str">
        <f>'2.Dön-2.Sınav'!AE77</f>
        <v> </v>
      </c>
      <c r="P58" s="123" t="str">
        <f>'2.Dön-3.Sınav'!AE77</f>
        <v> </v>
      </c>
      <c r="Q58" s="123" t="str">
        <f>PerCal_D2_1!Z74</f>
        <v> </v>
      </c>
      <c r="R58" s="123" t="str">
        <f>PerCal_D2_2!Z74</f>
        <v> </v>
      </c>
      <c r="S58" s="123" t="str">
        <f>Proje!Z74</f>
        <v> </v>
      </c>
      <c r="T58" s="84">
        <f t="shared" si="1"/>
      </c>
      <c r="U58" s="85">
        <f t="shared" si="2"/>
      </c>
      <c r="V58" s="121"/>
      <c r="W58" s="100">
        <f>IF(AND(K58="",T58=""),"",AVERAGE((K58,T58)))</f>
      </c>
      <c r="X58" s="144">
        <f t="shared" si="3"/>
      </c>
      <c r="Z58" s="11"/>
      <c r="AA58" s="11"/>
      <c r="AB58" s="11"/>
    </row>
    <row r="59" spans="3:28" ht="24.75" customHeight="1" thickBot="1">
      <c r="C59" s="279" t="s">
        <v>69</v>
      </c>
      <c r="D59" s="280"/>
      <c r="E59" s="281"/>
      <c r="F59" s="92">
        <f aca="true" t="shared" si="5" ref="F59:K59">IF(SUM(F19:F58)&gt;0,(COUNTIF((F19:F58),"&gt;=49,5")*100/COUNT(F19:F58)),"")</f>
      </c>
      <c r="G59" s="87">
        <f t="shared" si="5"/>
      </c>
      <c r="H59" s="87">
        <f t="shared" si="5"/>
      </c>
      <c r="I59" s="87">
        <f t="shared" si="5"/>
      </c>
      <c r="J59" s="87">
        <f t="shared" si="5"/>
      </c>
      <c r="K59" s="87">
        <f t="shared" si="5"/>
      </c>
      <c r="L59" s="88">
        <f>IF(SUM(K19:K58)&gt;0,(COUNTIF((K19:K58),"&gt;=49,5")*100/COUNT(K19:K58)),"")</f>
      </c>
      <c r="M59" s="89"/>
      <c r="N59" s="86">
        <f aca="true" t="shared" si="6" ref="N59:T59">IF(SUM(N19:N58)&gt;0,(COUNTIF((N19:N58),"&gt;=49,5")*100/COUNT(N19:N58)),"")</f>
      </c>
      <c r="O59" s="87">
        <f t="shared" si="6"/>
      </c>
      <c r="P59" s="87">
        <f t="shared" si="6"/>
      </c>
      <c r="Q59" s="87">
        <f t="shared" si="6"/>
      </c>
      <c r="R59" s="87">
        <f t="shared" si="6"/>
      </c>
      <c r="S59" s="87">
        <f t="shared" si="6"/>
      </c>
      <c r="T59" s="87">
        <f t="shared" si="6"/>
      </c>
      <c r="U59" s="88">
        <f>IF(SUM(T19:T58)&gt;0,(COUNTIF((T19:T58),"&gt;=49,5")*100/COUNT(T19:T58)),"")</f>
      </c>
      <c r="V59" s="83"/>
      <c r="W59" s="86">
        <f>IF(SUM(W19:W58)&gt;0,(COUNTIF((W19:W58),"&gt;=49,5")*100/COUNT(W19:W58)),"")</f>
      </c>
      <c r="X59" s="88">
        <f>IF(SUM(W19:W58)&gt;0,(COUNTIF((W19:W58),"&gt;=49,5")*100/COUNT(W19:W58)),"")</f>
      </c>
      <c r="Z59" s="11"/>
      <c r="AA59" s="11"/>
      <c r="AB59" s="11"/>
    </row>
    <row r="60" ht="12.75">
      <c r="M60" s="15"/>
    </row>
    <row r="61" spans="22:24" ht="12.75">
      <c r="V61" s="230"/>
      <c r="W61" s="230"/>
      <c r="X61" s="230"/>
    </row>
    <row r="62" spans="1:28" s="12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7"/>
      <c r="V62" s="11"/>
      <c r="W62" s="11"/>
      <c r="X62" s="11"/>
      <c r="Y62" s="47"/>
      <c r="AA62" s="13"/>
      <c r="AB62" s="13"/>
    </row>
    <row r="63" spans="1:28" s="12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8"/>
      <c r="V63" s="218"/>
      <c r="W63" s="218"/>
      <c r="X63" s="218"/>
      <c r="Y63" s="48"/>
      <c r="AA63" s="13"/>
      <c r="AB63" s="13"/>
    </row>
    <row r="64" spans="1:28" s="12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8"/>
      <c r="V64" s="218"/>
      <c r="W64" s="218"/>
      <c r="X64" s="218"/>
      <c r="Y64" s="48"/>
      <c r="AA64" s="13"/>
      <c r="AB64" s="13"/>
    </row>
    <row r="65" spans="1:28" s="12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AA65" s="13"/>
      <c r="AB65" s="13"/>
    </row>
    <row r="66" spans="1:28" s="12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AA66" s="13"/>
      <c r="AB66" s="13"/>
    </row>
    <row r="67" spans="1:28" s="12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AA67" s="13"/>
      <c r="AB67" s="13"/>
    </row>
    <row r="68" spans="1:28" s="12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AA68" s="13"/>
      <c r="AB68" s="13"/>
    </row>
    <row r="69" spans="1:28" s="12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AA69" s="13"/>
      <c r="AB69" s="13"/>
    </row>
    <row r="70" spans="1:28" s="12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AA70" s="13"/>
      <c r="AB70" s="13"/>
    </row>
    <row r="71" spans="1:28" s="12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AA71" s="13"/>
      <c r="AB71" s="13"/>
    </row>
    <row r="72" spans="1:28" s="12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AA72" s="13"/>
      <c r="AB72" s="13"/>
    </row>
    <row r="73" spans="1:28" s="12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AA73" s="13"/>
      <c r="AB73" s="13"/>
    </row>
    <row r="74" spans="1:28" s="12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AA74" s="13"/>
      <c r="AB74" s="13"/>
    </row>
    <row r="75" spans="1:28" s="12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AA75" s="13"/>
      <c r="AB75" s="13"/>
    </row>
    <row r="76" spans="1:28" s="12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AA76" s="13"/>
      <c r="AB76" s="13"/>
    </row>
    <row r="77" ht="12.75" customHeight="1"/>
    <row r="78" ht="12.75" customHeight="1"/>
    <row r="79" ht="12.75" customHeight="1"/>
    <row r="80" ht="12.75" customHeight="1"/>
    <row r="81" ht="12.75" customHeight="1"/>
  </sheetData>
  <sheetProtection password="CA79" sheet="1" selectLockedCells="1"/>
  <mergeCells count="35">
    <mergeCell ref="V63:X63"/>
    <mergeCell ref="N11:V11"/>
    <mergeCell ref="W11:X11"/>
    <mergeCell ref="F17:L17"/>
    <mergeCell ref="C17:E17"/>
    <mergeCell ref="C59:E59"/>
    <mergeCell ref="V61:X61"/>
    <mergeCell ref="N17:U17"/>
    <mergeCell ref="P4:X4"/>
    <mergeCell ref="N3:O3"/>
    <mergeCell ref="N4:O4"/>
    <mergeCell ref="V64:X64"/>
    <mergeCell ref="N8:V8"/>
    <mergeCell ref="N9:V9"/>
    <mergeCell ref="N10:V10"/>
    <mergeCell ref="W14:X14"/>
    <mergeCell ref="N14:V14"/>
    <mergeCell ref="W17:X17"/>
    <mergeCell ref="C2:X2"/>
    <mergeCell ref="Z2:AB2"/>
    <mergeCell ref="C3:D3"/>
    <mergeCell ref="Z3:AB3"/>
    <mergeCell ref="C4:D4"/>
    <mergeCell ref="E4:F4"/>
    <mergeCell ref="G4:H4"/>
    <mergeCell ref="E3:L3"/>
    <mergeCell ref="I4:L4"/>
    <mergeCell ref="P3:X3"/>
    <mergeCell ref="W7:X7"/>
    <mergeCell ref="W8:X8"/>
    <mergeCell ref="W9:X9"/>
    <mergeCell ref="W10:X10"/>
    <mergeCell ref="N7:V7"/>
    <mergeCell ref="Z5:AB6"/>
    <mergeCell ref="N6:X6"/>
  </mergeCells>
  <conditionalFormatting sqref="F59:L59 N59:T59">
    <cfRule type="cellIs" priority="12" dxfId="7" operator="lessThan" stopIfTrue="1">
      <formula>50</formula>
    </cfRule>
  </conditionalFormatting>
  <conditionalFormatting sqref="F59:L59 N59:U59">
    <cfRule type="cellIs" priority="10" dxfId="56" operator="lessThan" stopIfTrue="1">
      <formula>50</formula>
    </cfRule>
    <cfRule type="cellIs" priority="11" dxfId="57" operator="lessThan" stopIfTrue="1">
      <formula>50</formula>
    </cfRule>
  </conditionalFormatting>
  <conditionalFormatting sqref="M19:M58 X19:X58">
    <cfRule type="cellIs" priority="9" dxfId="56" operator="equal" stopIfTrue="1">
      <formula>"GEÇMEZ"</formula>
    </cfRule>
  </conditionalFormatting>
  <conditionalFormatting sqref="L19:L58">
    <cfRule type="cellIs" priority="8" dxfId="56" operator="equal" stopIfTrue="1">
      <formula>"GEÇMEZ"</formula>
    </cfRule>
  </conditionalFormatting>
  <conditionalFormatting sqref="U19:U58">
    <cfRule type="cellIs" priority="7" dxfId="56" operator="equal" stopIfTrue="1">
      <formula>"GEÇMEZ"</formula>
    </cfRule>
  </conditionalFormatting>
  <conditionalFormatting sqref="W59:X59">
    <cfRule type="cellIs" priority="1" dxfId="56" operator="lessThan" stopIfTrue="1">
      <formula>50</formula>
    </cfRule>
    <cfRule type="cellIs" priority="2" dxfId="57" operator="lessThan" stopIfTrue="1">
      <formula>50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AJ83"/>
  <sheetViews>
    <sheetView zoomScalePageLayoutView="0" workbookViewId="0" topLeftCell="A10">
      <selection activeCell="F38" sqref="F38:O54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22</v>
      </c>
      <c r="F5" s="166"/>
      <c r="G5" s="181" t="s">
        <v>30</v>
      </c>
      <c r="H5" s="181"/>
      <c r="I5" s="166" t="s">
        <v>36</v>
      </c>
      <c r="J5" s="166"/>
      <c r="K5" s="166"/>
      <c r="L5" s="166"/>
      <c r="M5" s="166"/>
      <c r="N5" s="166"/>
      <c r="O5" s="166"/>
      <c r="P5" s="183"/>
      <c r="Q5" s="16"/>
      <c r="R5" s="162" t="str">
        <f>AnaSayfa!H14&amp;"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CONCATENATE(AJ9,AJ10,AJ11,AJ12,AJ13,AJ14,AJ15,AJ16,AJ17,AJ18,AJ19,AJ20,AJ21,AJ23,AJ24,AJ25,AJ26,AJ27,AJ28,AJ29,AJ30,AJ31,AJ32,AJ33)</f>
        <v>#DIV/0!</v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 t="s">
        <v>119</v>
      </c>
      <c r="E9" s="182"/>
      <c r="F9" s="2">
        <v>10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 t="str">
        <f aca="true" t="shared" si="0" ref="AH9:AH33">IF(D9=0,"",D9)</f>
        <v>ALT KÜME PROBLEMİ</v>
      </c>
      <c r="AI9" s="23" t="e">
        <f>F78</f>
        <v>#DIV/0!</v>
      </c>
      <c r="AJ9" s="13" t="e">
        <f>IF(AI9&lt;50,"    * "&amp;AH9,"")</f>
        <v>#DIV/0!</v>
      </c>
    </row>
    <row r="10" spans="3:36" ht="19.5" customHeight="1">
      <c r="C10" s="21">
        <v>2</v>
      </c>
      <c r="D10" s="182" t="s">
        <v>120</v>
      </c>
      <c r="E10" s="182"/>
      <c r="F10" s="2">
        <v>10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 t="str">
        <f t="shared" si="0"/>
        <v>KÜMELERDE BİRLEŞİM-KESİŞİM İŞLEMLERİ</v>
      </c>
      <c r="AI10" s="23" t="e">
        <f>G78</f>
        <v>#DIV/0!</v>
      </c>
      <c r="AJ10" s="13" t="e">
        <f aca="true" t="shared" si="1" ref="AJ10:AJ27">IF(AI10&lt;50,"    * "&amp;AH10,"")</f>
        <v>#DIV/0!</v>
      </c>
    </row>
    <row r="11" spans="3:36" ht="19.5" customHeight="1">
      <c r="C11" s="21">
        <v>3</v>
      </c>
      <c r="D11" s="182" t="s">
        <v>121</v>
      </c>
      <c r="E11" s="182"/>
      <c r="F11" s="2">
        <v>10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 t="str">
        <f t="shared" si="0"/>
        <v>KOORDİNAT DÜZLEMİ</v>
      </c>
      <c r="AI11" s="23" t="e">
        <f>H78</f>
        <v>#DIV/0!</v>
      </c>
      <c r="AJ11" s="13" t="e">
        <f t="shared" si="1"/>
        <v>#DIV/0!</v>
      </c>
    </row>
    <row r="12" spans="3:36" ht="19.5" customHeight="1">
      <c r="C12" s="21">
        <v>4</v>
      </c>
      <c r="D12" s="182" t="s">
        <v>122</v>
      </c>
      <c r="E12" s="182"/>
      <c r="F12" s="2">
        <v>10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 t="str">
        <f t="shared" si="0"/>
        <v>1. DERECEDEN 1 BİLİNMEYENLİ DENKLEMLER</v>
      </c>
      <c r="AI12" s="23" t="e">
        <f>I78</f>
        <v>#DIV/0!</v>
      </c>
      <c r="AJ12" s="13" t="e">
        <f t="shared" si="1"/>
        <v>#DIV/0!</v>
      </c>
    </row>
    <row r="13" spans="3:36" ht="19.5" customHeight="1">
      <c r="C13" s="21">
        <v>5</v>
      </c>
      <c r="D13" s="182" t="s">
        <v>122</v>
      </c>
      <c r="E13" s="182"/>
      <c r="F13" s="2">
        <v>10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 t="str">
        <f t="shared" si="0"/>
        <v>1. DERECEDEN 1 BİLİNMEYENLİ DENKLEMLER</v>
      </c>
      <c r="AI13" s="23" t="e">
        <f>J78</f>
        <v>#DIV/0!</v>
      </c>
      <c r="AJ13" s="13" t="e">
        <f t="shared" si="1"/>
        <v>#DIV/0!</v>
      </c>
    </row>
    <row r="14" spans="3:36" ht="19.5" customHeight="1">
      <c r="C14" s="21">
        <v>6</v>
      </c>
      <c r="D14" s="182" t="s">
        <v>123</v>
      </c>
      <c r="E14" s="182"/>
      <c r="F14" s="2">
        <v>10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 t="str">
        <f t="shared" si="0"/>
        <v>EŞİTSİZLİK</v>
      </c>
      <c r="AI14" s="23" t="e">
        <f>K78</f>
        <v>#DIV/0!</v>
      </c>
      <c r="AJ14" s="13" t="e">
        <f t="shared" si="1"/>
        <v>#DIV/0!</v>
      </c>
    </row>
    <row r="15" spans="3:36" ht="17.25" customHeight="1">
      <c r="C15" s="21">
        <v>7</v>
      </c>
      <c r="D15" s="182" t="s">
        <v>123</v>
      </c>
      <c r="E15" s="182"/>
      <c r="F15" s="2">
        <v>10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 t="str">
        <f t="shared" si="0"/>
        <v>EŞİTSİZLİK</v>
      </c>
      <c r="AI15" s="23" t="e">
        <f>L78</f>
        <v>#DIV/0!</v>
      </c>
      <c r="AJ15" s="13" t="e">
        <f t="shared" si="1"/>
        <v>#DIV/0!</v>
      </c>
    </row>
    <row r="16" spans="3:36" ht="19.5" customHeight="1" thickBot="1">
      <c r="C16" s="21">
        <v>8</v>
      </c>
      <c r="D16" s="182" t="s">
        <v>124</v>
      </c>
      <c r="E16" s="182"/>
      <c r="F16" s="2">
        <v>10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 t="str">
        <f t="shared" si="0"/>
        <v>MUTLAK DEĞER</v>
      </c>
      <c r="AI16" s="23" t="e">
        <f>M78</f>
        <v>#DIV/0!</v>
      </c>
      <c r="AJ16" s="13" t="e">
        <f t="shared" si="1"/>
        <v>#DIV/0!</v>
      </c>
    </row>
    <row r="17" spans="3:36" ht="19.5" customHeight="1" thickBot="1">
      <c r="C17" s="21">
        <v>9</v>
      </c>
      <c r="D17" s="182" t="s">
        <v>125</v>
      </c>
      <c r="E17" s="182"/>
      <c r="F17" s="2">
        <v>10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 t="str">
        <f t="shared" si="0"/>
        <v>MUTLAK DEĞERLİ DENKLEMLER</v>
      </c>
      <c r="AI17" s="23" t="e">
        <f>N78</f>
        <v>#DIV/0!</v>
      </c>
      <c r="AJ17" s="13" t="e">
        <f t="shared" si="1"/>
        <v>#DIV/0!</v>
      </c>
    </row>
    <row r="18" spans="3:36" ht="19.5" customHeight="1">
      <c r="C18" s="21">
        <v>10</v>
      </c>
      <c r="D18" s="182" t="s">
        <v>126</v>
      </c>
      <c r="E18" s="182"/>
      <c r="F18" s="2">
        <v>10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 t="str">
        <f t="shared" si="0"/>
        <v>MUTLAK DEĞERLİ EŞİTSİZLİKLER</v>
      </c>
      <c r="AI18" s="23" t="e">
        <f>O78</f>
        <v>#DIV/0!</v>
      </c>
      <c r="AJ18" s="13" t="e">
        <f t="shared" si="1"/>
        <v>#DIV/0!</v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100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0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0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aca="true" t="shared" si="5" ref="AE61:AE77">IF(COUNTBLANK(F61:AD61)=COLUMNS(F61:AD61)," ",IF(SUM(F61:AD61)=0,0,SUM(F61:AD61)))</f>
        <v> </v>
      </c>
      <c r="AF61" s="42" t="str">
        <f aca="true" t="shared" si="6" ref="AF61:AF77">IF(AE61=" "," ",IF(AE61&gt;=85,"PEKİYİ",IF(AE61&gt;=70,"İYİ",IF(AE61&gt;=60,"ORTA",IF(AE61&gt;=50,"GEÇER",IF(AE61&lt;50,"GEÇMEZ",0))))))</f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5"/>
        <v> </v>
      </c>
      <c r="AF62" s="42" t="str">
        <f t="shared" si="6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5"/>
        <v> </v>
      </c>
      <c r="AF63" s="42" t="str">
        <f t="shared" si="6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t="shared" si="5"/>
        <v> </v>
      </c>
      <c r="AF64" s="42" t="str">
        <f t="shared" si="6"/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e">
        <f>IF(F9=0," ",((SUM(F38:F77)/COUNT(F38:F77))*100)/F9)</f>
        <v>#DIV/0!</v>
      </c>
      <c r="G78" s="45" t="e">
        <f>IF(F10=0," ",((SUM(G38:G77)/COUNT(G38:G77))*100)/F10)</f>
        <v>#DIV/0!</v>
      </c>
      <c r="H78" s="45" t="e">
        <f>IF(F11=0," ",((SUM(H38:H77)/COUNT(H38:H77))*100)/F11)</f>
        <v>#DIV/0!</v>
      </c>
      <c r="I78" s="45" t="e">
        <f>IF(F12=0," ",((SUM(I38:I77)/COUNT(I38:I77))*100)/F12)</f>
        <v>#DIV/0!</v>
      </c>
      <c r="J78" s="45" t="e">
        <f>IF(F13=0," ",((SUM(J38:J77)/COUNT(J38:J77))*100)/F13)</f>
        <v>#DIV/0!</v>
      </c>
      <c r="K78" s="45" t="e">
        <f>IF(F14=0," ",((SUM(K38:K77)/COUNT(K38:K77))*100)/F14)</f>
        <v>#DIV/0!</v>
      </c>
      <c r="L78" s="45" t="e">
        <f>IF(F15=0," ",((SUM(L38:L77)/COUNT(L38:L77))*100)/F15)</f>
        <v>#DIV/0!</v>
      </c>
      <c r="M78" s="45" t="e">
        <f>IF(F16=0," ",((SUM(M38:M77)/COUNT(M38:M77))*100)/F16)</f>
        <v>#DIV/0!</v>
      </c>
      <c r="N78" s="45" t="e">
        <f>IF(F17=0," ",((SUM(N38:N77)/COUNT(N38:N77))*100)/F17)</f>
        <v>#DIV/0!</v>
      </c>
      <c r="O78" s="45" t="e">
        <f>IF(F18=0," ",((SUM(O38:O77)/COUNT(O38:O77))*100)/F18)</f>
        <v>#DIV/0!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AnaSayfa!H14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AB83:AF83"/>
    <mergeCell ref="AC15:AF15"/>
    <mergeCell ref="AC16:AF16"/>
    <mergeCell ref="AB82:AF82"/>
    <mergeCell ref="H18:AF18"/>
    <mergeCell ref="O16:P16"/>
    <mergeCell ref="H16:N16"/>
    <mergeCell ref="AB80:AF80"/>
    <mergeCell ref="AE36:AE37"/>
    <mergeCell ref="AF36:AF37"/>
    <mergeCell ref="F36:AD36"/>
    <mergeCell ref="E6:F6"/>
    <mergeCell ref="C8:E8"/>
    <mergeCell ref="O15:P15"/>
    <mergeCell ref="O12:P12"/>
    <mergeCell ref="O13:P13"/>
    <mergeCell ref="H15:N15"/>
    <mergeCell ref="D31:E31"/>
    <mergeCell ref="D32:E32"/>
    <mergeCell ref="R6:AF6"/>
    <mergeCell ref="C78:E78"/>
    <mergeCell ref="C36:E36"/>
    <mergeCell ref="D22:E22"/>
    <mergeCell ref="D23:E23"/>
    <mergeCell ref="D28:E28"/>
    <mergeCell ref="D25:E25"/>
    <mergeCell ref="C34:E34"/>
    <mergeCell ref="D26:E26"/>
    <mergeCell ref="D29:E29"/>
    <mergeCell ref="D18:E18"/>
    <mergeCell ref="D11:E11"/>
    <mergeCell ref="D33:E33"/>
    <mergeCell ref="D30:E30"/>
    <mergeCell ref="D17:E17"/>
    <mergeCell ref="D21:E21"/>
    <mergeCell ref="D19:E19"/>
    <mergeCell ref="D20:E20"/>
    <mergeCell ref="D27:E27"/>
    <mergeCell ref="D24:E24"/>
    <mergeCell ref="R11:AF14"/>
    <mergeCell ref="G6:H6"/>
    <mergeCell ref="I6:P6"/>
    <mergeCell ref="O10:P10"/>
    <mergeCell ref="O11:P11"/>
    <mergeCell ref="H11:N11"/>
    <mergeCell ref="H10:N10"/>
    <mergeCell ref="D16:E16"/>
    <mergeCell ref="D14:E14"/>
    <mergeCell ref="H12:N12"/>
    <mergeCell ref="H13:N13"/>
    <mergeCell ref="H14:P14"/>
    <mergeCell ref="D13:E13"/>
    <mergeCell ref="D12:E12"/>
    <mergeCell ref="D15:E15"/>
    <mergeCell ref="D10:E10"/>
    <mergeCell ref="I5:P5"/>
    <mergeCell ref="H9:N9"/>
    <mergeCell ref="O9:P9"/>
    <mergeCell ref="G4:H4"/>
    <mergeCell ref="I4:P4"/>
    <mergeCell ref="C6:D6"/>
    <mergeCell ref="C5:D5"/>
    <mergeCell ref="D9:E9"/>
    <mergeCell ref="AH2:AJ2"/>
    <mergeCell ref="AH3:AJ3"/>
    <mergeCell ref="C2:AF2"/>
    <mergeCell ref="C3:D3"/>
    <mergeCell ref="R3:AF4"/>
    <mergeCell ref="G5:H5"/>
    <mergeCell ref="AH5:AJ7"/>
    <mergeCell ref="R7:AF10"/>
    <mergeCell ref="AD5:AE5"/>
    <mergeCell ref="E3:P3"/>
    <mergeCell ref="R5:AC5"/>
    <mergeCell ref="C4:D4"/>
    <mergeCell ref="E4:F4"/>
    <mergeCell ref="H8:P8"/>
    <mergeCell ref="E5:F5"/>
  </mergeCells>
  <conditionalFormatting sqref="F78:O78">
    <cfRule type="cellIs" priority="7" dxfId="7" operator="lessThan" stopIfTrue="1">
      <formula>50</formula>
    </cfRule>
  </conditionalFormatting>
  <conditionalFormatting sqref="F78:AD78">
    <cfRule type="cellIs" priority="5" dxfId="56" operator="lessThan" stopIfTrue="1">
      <formula>50</formula>
    </cfRule>
    <cfRule type="cellIs" priority="6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AJ83"/>
  <sheetViews>
    <sheetView zoomScalePageLayoutView="0" workbookViewId="0" topLeftCell="A24">
      <selection activeCell="F38" sqref="F38:O73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22</v>
      </c>
      <c r="F5" s="166"/>
      <c r="G5" s="181" t="s">
        <v>30</v>
      </c>
      <c r="H5" s="181"/>
      <c r="I5" s="166" t="s">
        <v>40</v>
      </c>
      <c r="J5" s="166"/>
      <c r="K5" s="166"/>
      <c r="L5" s="166"/>
      <c r="M5" s="166"/>
      <c r="N5" s="166"/>
      <c r="O5" s="166"/>
      <c r="P5" s="183"/>
      <c r="Q5" s="16"/>
      <c r="R5" s="162" t="str">
        <f>AnaSayfa!H15&amp;"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CONCATENATE(AJ9,AJ10,AJ11,AJ12,AJ13,AJ14,AJ15,AJ16,AJ17,AJ18,AJ19,AJ20,AJ21,AJ23,AJ24,AJ25,AJ26,AJ27,AJ28,AJ29,AJ30,AJ31,AJ32,AJ33)</f>
        <v>#DIV/0!</v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 t="s">
        <v>124</v>
      </c>
      <c r="E9" s="182"/>
      <c r="F9" s="2">
        <v>10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 t="str">
        <f aca="true" t="shared" si="0" ref="AH9:AH33">IF(D9=0,"",D9)</f>
        <v>MUTLAK DEĞER</v>
      </c>
      <c r="AI9" s="23" t="e">
        <f>F78</f>
        <v>#DIV/0!</v>
      </c>
      <c r="AJ9" s="13" t="e">
        <f>IF(AI9&lt;50,"    * "&amp;AH9,"")</f>
        <v>#DIV/0!</v>
      </c>
    </row>
    <row r="10" spans="3:36" ht="19.5" customHeight="1">
      <c r="C10" s="21">
        <v>2</v>
      </c>
      <c r="D10" s="182" t="s">
        <v>127</v>
      </c>
      <c r="E10" s="182"/>
      <c r="F10" s="2">
        <v>10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 t="str">
        <f t="shared" si="0"/>
        <v>MUTLAK DEĞER DENKLEMİ</v>
      </c>
      <c r="AI10" s="23" t="e">
        <f>G78</f>
        <v>#DIV/0!</v>
      </c>
      <c r="AJ10" s="13" t="e">
        <f aca="true" t="shared" si="1" ref="AJ10:AJ27">IF(AI10&lt;50,"    * "&amp;AH10,"")</f>
        <v>#DIV/0!</v>
      </c>
    </row>
    <row r="11" spans="3:36" ht="19.5" customHeight="1">
      <c r="C11" s="21">
        <v>3</v>
      </c>
      <c r="D11" s="182" t="s">
        <v>128</v>
      </c>
      <c r="E11" s="182"/>
      <c r="F11" s="2">
        <v>10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 t="str">
        <f t="shared" si="0"/>
        <v>MUTLAK DEĞER EŞİTSİZLİĞİ</v>
      </c>
      <c r="AI11" s="23" t="e">
        <f>H78</f>
        <v>#DIV/0!</v>
      </c>
      <c r="AJ11" s="13" t="e">
        <f t="shared" si="1"/>
        <v>#DIV/0!</v>
      </c>
    </row>
    <row r="12" spans="3:36" ht="19.5" customHeight="1">
      <c r="C12" s="21">
        <v>4</v>
      </c>
      <c r="D12" s="182" t="s">
        <v>129</v>
      </c>
      <c r="E12" s="182"/>
      <c r="F12" s="2">
        <v>10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 t="str">
        <f t="shared" si="0"/>
        <v>ÜSLÜ SAYILAR</v>
      </c>
      <c r="AI12" s="23" t="e">
        <f>I78</f>
        <v>#DIV/0!</v>
      </c>
      <c r="AJ12" s="13" t="e">
        <f t="shared" si="1"/>
        <v>#DIV/0!</v>
      </c>
    </row>
    <row r="13" spans="3:36" ht="19.5" customHeight="1">
      <c r="C13" s="21">
        <v>5</v>
      </c>
      <c r="D13" s="182" t="s">
        <v>130</v>
      </c>
      <c r="E13" s="182"/>
      <c r="F13" s="2">
        <v>10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 t="str">
        <f t="shared" si="0"/>
        <v>ÜSLÜ İFADELİ DENKLEM</v>
      </c>
      <c r="AI13" s="23" t="e">
        <f>J78</f>
        <v>#DIV/0!</v>
      </c>
      <c r="AJ13" s="13" t="e">
        <f t="shared" si="1"/>
        <v>#DIV/0!</v>
      </c>
    </row>
    <row r="14" spans="3:36" ht="19.5" customHeight="1">
      <c r="C14" s="21">
        <v>6</v>
      </c>
      <c r="D14" s="182" t="s">
        <v>131</v>
      </c>
      <c r="E14" s="182"/>
      <c r="F14" s="2">
        <v>10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 t="str">
        <f t="shared" si="0"/>
        <v>1. DERECEDEN 1 BİLİNMEYENLİ DENKLEM</v>
      </c>
      <c r="AI14" s="23" t="e">
        <f>K78</f>
        <v>#DIV/0!</v>
      </c>
      <c r="AJ14" s="13" t="e">
        <f t="shared" si="1"/>
        <v>#DIV/0!</v>
      </c>
    </row>
    <row r="15" spans="3:36" ht="17.25" customHeight="1">
      <c r="C15" s="21">
        <v>7</v>
      </c>
      <c r="D15" s="182" t="s">
        <v>132</v>
      </c>
      <c r="E15" s="182"/>
      <c r="F15" s="2">
        <v>10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19">
        <f>AnaSayfa!H9</f>
        <v>0</v>
      </c>
      <c r="AA15" s="219"/>
      <c r="AB15" s="219"/>
      <c r="AC15" s="219"/>
      <c r="AD15" s="219"/>
      <c r="AE15" s="219"/>
      <c r="AF15" s="220"/>
      <c r="AH15" s="22" t="str">
        <f t="shared" si="0"/>
        <v>1. DERECEDEN 2 BİLİNMEYENLİ DENKLEM</v>
      </c>
      <c r="AI15" s="23" t="e">
        <f>L78</f>
        <v>#DIV/0!</v>
      </c>
      <c r="AJ15" s="13" t="e">
        <f t="shared" si="1"/>
        <v>#DIV/0!</v>
      </c>
    </row>
    <row r="16" spans="3:36" ht="19.5" customHeight="1" thickBot="1">
      <c r="C16" s="21">
        <v>8</v>
      </c>
      <c r="D16" s="182" t="s">
        <v>133</v>
      </c>
      <c r="E16" s="182"/>
      <c r="F16" s="2">
        <v>10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21">
        <f>AnaSayfa!H10</f>
        <v>0</v>
      </c>
      <c r="AA16" s="221"/>
      <c r="AB16" s="221"/>
      <c r="AC16" s="221"/>
      <c r="AD16" s="221"/>
      <c r="AE16" s="221"/>
      <c r="AF16" s="222"/>
      <c r="AH16" s="22" t="str">
        <f t="shared" si="0"/>
        <v>KAREKÖKLÜ İFADELER</v>
      </c>
      <c r="AI16" s="23" t="e">
        <f>M78</f>
        <v>#DIV/0!</v>
      </c>
      <c r="AJ16" s="13" t="e">
        <f t="shared" si="1"/>
        <v>#DIV/0!</v>
      </c>
    </row>
    <row r="17" spans="3:36" ht="19.5" customHeight="1" thickBot="1">
      <c r="C17" s="21">
        <v>9</v>
      </c>
      <c r="D17" s="182" t="s">
        <v>134</v>
      </c>
      <c r="E17" s="182"/>
      <c r="F17" s="2">
        <v>10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 t="str">
        <f t="shared" si="0"/>
        <v>DİK KOORDİNAT SİSTEMİ</v>
      </c>
      <c r="AI17" s="23" t="e">
        <f>N78</f>
        <v>#DIV/0!</v>
      </c>
      <c r="AJ17" s="13" t="e">
        <f t="shared" si="1"/>
        <v>#DIV/0!</v>
      </c>
    </row>
    <row r="18" spans="3:36" ht="19.5" customHeight="1">
      <c r="C18" s="21">
        <v>10</v>
      </c>
      <c r="D18" s="182" t="s">
        <v>135</v>
      </c>
      <c r="E18" s="182"/>
      <c r="F18" s="2">
        <v>10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 t="str">
        <f t="shared" si="0"/>
        <v>İKİ BİLİNMEYENLİ EŞİTSİZLİKLER</v>
      </c>
      <c r="AI18" s="23" t="e">
        <f>O78</f>
        <v>#DIV/0!</v>
      </c>
      <c r="AJ18" s="13" t="e">
        <f t="shared" si="1"/>
        <v>#DIV/0!</v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100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3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3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3"/>
        <v> </v>
      </c>
      <c r="AF61" s="42" t="str">
        <f t="shared" si="4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3"/>
        <v> </v>
      </c>
      <c r="AF62" s="42" t="str">
        <f t="shared" si="4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3"/>
        <v> </v>
      </c>
      <c r="AF63" s="42" t="str">
        <f t="shared" si="4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aca="true" t="shared" si="5" ref="AE64:AE77">IF(COUNTBLANK(F64:AD64)=COLUMNS(F64:AD64)," ",IF(SUM(F64:AD64)=0,0,SUM(F64:AD64)))</f>
        <v> </v>
      </c>
      <c r="AF64" s="42" t="str">
        <f aca="true" t="shared" si="6" ref="AF64:AF77">IF(AE64=" "," ",IF(AE64&gt;=85,"PEKİYİ",IF(AE64&gt;=70,"İYİ",IF(AE64&gt;=60,"ORTA",IF(AE64&gt;=50,"GEÇER",IF(AE64&lt;50,"GEÇMEZ",0))))))</f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e">
        <f>IF(F9=0," ",((SUM(F38:F77)/COUNT(F38:F77))*100)/F9)</f>
        <v>#DIV/0!</v>
      </c>
      <c r="G78" s="44" t="e">
        <f>IF(F10=0," ",((SUM(G38:G77)/COUNT(G38:G77))*100)/F10)</f>
        <v>#DIV/0!</v>
      </c>
      <c r="H78" s="44" t="e">
        <f>IF(F11=0," ",((SUM(H38:H77)/COUNT(H38:H77))*100)/F11)</f>
        <v>#DIV/0!</v>
      </c>
      <c r="I78" s="44" t="e">
        <f>IF(F12=0," ",((SUM(I38:I77)/COUNT(I38:I77))*100)/F12)</f>
        <v>#DIV/0!</v>
      </c>
      <c r="J78" s="44" t="e">
        <f>IF(F13=0," ",((SUM(J38:J77)/COUNT(J38:J77))*100)/F13)</f>
        <v>#DIV/0!</v>
      </c>
      <c r="K78" s="44" t="e">
        <f>IF(F14=0," ",((SUM(K38:K77)/COUNT(K38:K77))*100)/F14)</f>
        <v>#DIV/0!</v>
      </c>
      <c r="L78" s="44" t="e">
        <f>IF(F15=0," ",((SUM(L38:L77)/COUNT(L38:L77))*100)/F15)</f>
        <v>#DIV/0!</v>
      </c>
      <c r="M78" s="44" t="e">
        <f>IF(F16=0," ",((SUM(M38:M77)/COUNT(M38:M77))*100)/F16)</f>
        <v>#DIV/0!</v>
      </c>
      <c r="N78" s="44" t="e">
        <f>IF(F17=0," ",((SUM(N38:N77)/COUNT(N38:N77))*100)/F17)</f>
        <v>#DIV/0!</v>
      </c>
      <c r="O78" s="44" t="e">
        <f>IF(F18=0," ",((SUM(O38:O77)/COUNT(O38:O77))*100)/F18)</f>
        <v>#DIV/0!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AnaSayfa!H15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 password="CA79" sheet="1" selectLockedCells="1"/>
  <mergeCells count="78"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2:AJ2"/>
    <mergeCell ref="C2:AF2"/>
    <mergeCell ref="AH5:AJ7"/>
    <mergeCell ref="C6:D6"/>
    <mergeCell ref="E6:F6"/>
    <mergeCell ref="E5:F5"/>
    <mergeCell ref="R5:AC5"/>
    <mergeCell ref="G5:H5"/>
    <mergeCell ref="I5:P5"/>
    <mergeCell ref="C3:D3"/>
    <mergeCell ref="R3:AF4"/>
    <mergeCell ref="AH3:AJ3"/>
    <mergeCell ref="C4:D4"/>
    <mergeCell ref="E4:F4"/>
    <mergeCell ref="E3:P3"/>
    <mergeCell ref="G4:H4"/>
    <mergeCell ref="I4:P4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G6:H6"/>
    <mergeCell ref="I6:P6"/>
    <mergeCell ref="C5:D5"/>
    <mergeCell ref="D18:E18"/>
    <mergeCell ref="H18:AF18"/>
    <mergeCell ref="D14:E14"/>
    <mergeCell ref="H14:P14"/>
    <mergeCell ref="D15:E15"/>
    <mergeCell ref="H15:N15"/>
    <mergeCell ref="O15:P15"/>
    <mergeCell ref="AE36:AE37"/>
    <mergeCell ref="D19:E19"/>
    <mergeCell ref="D20:E20"/>
    <mergeCell ref="D21:E21"/>
    <mergeCell ref="Z15:AF15"/>
    <mergeCell ref="Z16:AF16"/>
    <mergeCell ref="D16:E16"/>
    <mergeCell ref="H16:N16"/>
    <mergeCell ref="O16:P16"/>
    <mergeCell ref="D17:E17"/>
    <mergeCell ref="AF36:AF37"/>
    <mergeCell ref="D26:E26"/>
    <mergeCell ref="D27:E27"/>
    <mergeCell ref="AB83:AF83"/>
    <mergeCell ref="D31:E31"/>
    <mergeCell ref="D32:E32"/>
    <mergeCell ref="D33:E33"/>
    <mergeCell ref="C34:E34"/>
    <mergeCell ref="C36:E36"/>
    <mergeCell ref="F36:AD36"/>
    <mergeCell ref="C78:E78"/>
    <mergeCell ref="D22:E22"/>
    <mergeCell ref="D23:E23"/>
    <mergeCell ref="D24:E24"/>
    <mergeCell ref="D25:E25"/>
    <mergeCell ref="AB82:AF82"/>
    <mergeCell ref="AB80:AF80"/>
    <mergeCell ref="D28:E28"/>
    <mergeCell ref="D29:E29"/>
    <mergeCell ref="D30:E30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AJ83"/>
  <sheetViews>
    <sheetView zoomScalePageLayoutView="0" workbookViewId="0" topLeftCell="A56">
      <selection activeCell="F38" sqref="F38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22</v>
      </c>
      <c r="F5" s="166"/>
      <c r="G5" s="181" t="s">
        <v>30</v>
      </c>
      <c r="H5" s="181"/>
      <c r="I5" s="166" t="s">
        <v>41</v>
      </c>
      <c r="J5" s="166"/>
      <c r="K5" s="166"/>
      <c r="L5" s="166"/>
      <c r="M5" s="166"/>
      <c r="N5" s="166"/>
      <c r="O5" s="166"/>
      <c r="P5" s="183"/>
      <c r="Q5" s="16"/>
      <c r="R5" s="162" t="str">
        <f>AnaSayfa!H16&amp;"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>
        <f>CONCATENATE(AJ9,AJ10,AJ11,AJ12,AJ13,AJ14,AJ15,AJ16,AJ17,AJ18,AJ19,AJ20,AJ21,AJ23,AJ24,AJ25,AJ26,AJ27,AJ28,AJ29,AJ30,AJ31,AJ32,AJ33)</f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/>
      <c r="E9" s="182"/>
      <c r="F9" s="2"/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>
        <f aca="true" t="shared" si="0" ref="AH9:AH33">IF(D9=0,"",D9)</f>
      </c>
      <c r="AI9" s="23" t="str">
        <f>F78</f>
        <v> </v>
      </c>
      <c r="AJ9" s="13">
        <f>IF(AI9&lt;50,"    * "&amp;AH9,"")</f>
      </c>
    </row>
    <row r="10" spans="3:36" ht="19.5" customHeight="1">
      <c r="C10" s="21">
        <v>2</v>
      </c>
      <c r="D10" s="182"/>
      <c r="E10" s="182"/>
      <c r="F10" s="2"/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>
        <f t="shared" si="0"/>
      </c>
      <c r="AI10" s="23" t="str">
        <f>G78</f>
        <v> </v>
      </c>
      <c r="AJ10" s="13">
        <f aca="true" t="shared" si="1" ref="AJ10:AJ27">IF(AI10&lt;50,"    * "&amp;AH10,"")</f>
      </c>
    </row>
    <row r="11" spans="3:36" ht="19.5" customHeight="1">
      <c r="C11" s="21">
        <v>3</v>
      </c>
      <c r="D11" s="182"/>
      <c r="E11" s="182"/>
      <c r="F11" s="2"/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>
        <f t="shared" si="0"/>
      </c>
      <c r="AI11" s="23" t="str">
        <f>H78</f>
        <v> </v>
      </c>
      <c r="AJ11" s="13">
        <f t="shared" si="1"/>
      </c>
    </row>
    <row r="12" spans="3:36" ht="19.5" customHeight="1">
      <c r="C12" s="21">
        <v>4</v>
      </c>
      <c r="D12" s="182"/>
      <c r="E12" s="182"/>
      <c r="F12" s="2"/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>
        <f t="shared" si="0"/>
      </c>
      <c r="AI12" s="23" t="str">
        <f>I78</f>
        <v> </v>
      </c>
      <c r="AJ12" s="13">
        <f t="shared" si="1"/>
      </c>
    </row>
    <row r="13" spans="3:36" ht="19.5" customHeight="1">
      <c r="C13" s="21">
        <v>5</v>
      </c>
      <c r="D13" s="182"/>
      <c r="E13" s="182"/>
      <c r="F13" s="2"/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>
        <f t="shared" si="0"/>
      </c>
      <c r="AI13" s="23" t="str">
        <f>J78</f>
        <v> </v>
      </c>
      <c r="AJ13" s="13">
        <f t="shared" si="1"/>
      </c>
    </row>
    <row r="14" spans="3:36" ht="19.5" customHeight="1">
      <c r="C14" s="21">
        <v>6</v>
      </c>
      <c r="D14" s="182"/>
      <c r="E14" s="182"/>
      <c r="F14" s="2"/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>
        <f t="shared" si="0"/>
      </c>
      <c r="AI14" s="23" t="str">
        <f>K78</f>
        <v> </v>
      </c>
      <c r="AJ14" s="13">
        <f t="shared" si="1"/>
      </c>
    </row>
    <row r="15" spans="3:36" ht="17.25" customHeight="1">
      <c r="C15" s="21">
        <v>7</v>
      </c>
      <c r="D15" s="182"/>
      <c r="E15" s="182"/>
      <c r="F15" s="2"/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>
        <f t="shared" si="0"/>
      </c>
      <c r="AI15" s="23" t="str">
        <f>L78</f>
        <v> </v>
      </c>
      <c r="AJ15" s="13">
        <f t="shared" si="1"/>
      </c>
    </row>
    <row r="16" spans="3:36" ht="19.5" customHeight="1" thickBot="1">
      <c r="C16" s="21">
        <v>8</v>
      </c>
      <c r="D16" s="182"/>
      <c r="E16" s="182"/>
      <c r="F16" s="2"/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>
        <f t="shared" si="0"/>
      </c>
      <c r="AI16" s="23" t="str">
        <f>M78</f>
        <v> </v>
      </c>
      <c r="AJ16" s="13">
        <f t="shared" si="1"/>
      </c>
    </row>
    <row r="17" spans="3:36" ht="19.5" customHeight="1" thickBot="1">
      <c r="C17" s="21">
        <v>9</v>
      </c>
      <c r="D17" s="182"/>
      <c r="E17" s="182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>
        <f t="shared" si="0"/>
      </c>
      <c r="AI17" s="23" t="str">
        <f>N78</f>
        <v> </v>
      </c>
      <c r="AJ17" s="13">
        <f t="shared" si="1"/>
      </c>
    </row>
    <row r="18" spans="3:36" ht="19.5" customHeight="1">
      <c r="C18" s="21">
        <v>10</v>
      </c>
      <c r="D18" s="182"/>
      <c r="E18" s="182"/>
      <c r="F18" s="2"/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>
        <f t="shared" si="0"/>
      </c>
      <c r="AI18" s="23" t="str">
        <f>O78</f>
        <v> </v>
      </c>
      <c r="AJ18" s="13">
        <f t="shared" si="1"/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3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3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3"/>
        <v> </v>
      </c>
      <c r="AF61" s="42" t="str">
        <f t="shared" si="4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3"/>
        <v> </v>
      </c>
      <c r="AF62" s="42" t="str">
        <f t="shared" si="4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3"/>
        <v> </v>
      </c>
      <c r="AF63" s="42" t="str">
        <f t="shared" si="4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aca="true" t="shared" si="5" ref="AE64:AE77">IF(COUNTBLANK(F64:AD64)=COLUMNS(F64:AD64)," ",IF(SUM(F64:AD64)=0,0,SUM(F64:AD64)))</f>
        <v> </v>
      </c>
      <c r="AF64" s="42" t="str">
        <f aca="true" t="shared" si="6" ref="AF64:AF77">IF(AE64=" "," ",IF(AE64&gt;=85,"PEKİYİ",IF(AE64&gt;=70,"İYİ",IF(AE64&gt;=60,"ORTA",IF(AE64&gt;=50,"GEÇER",IF(AE64&lt;50,"GEÇMEZ",0))))))</f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str">
        <f>IF(F9=0," ",((SUM(F38:F77)/COUNT(F38:F77))*100)/F9)</f>
        <v> </v>
      </c>
      <c r="G78" s="44" t="str">
        <f>IF(F10=0," ",((SUM(G38:G77)/COUNT(G38:G77))*100)/F10)</f>
        <v> </v>
      </c>
      <c r="H78" s="44" t="str">
        <f>IF(F11=0," ",((SUM(H38:H77)/COUNT(H38:H77))*100)/F11)</f>
        <v> </v>
      </c>
      <c r="I78" s="44" t="str">
        <f>IF(F12=0," ",((SUM(I38:I77)/COUNT(I38:I77))*100)/F12)</f>
        <v> </v>
      </c>
      <c r="J78" s="44" t="str">
        <f>IF(F13=0," ",((SUM(J38:J77)/COUNT(J38:J77))*100)/F13)</f>
        <v> </v>
      </c>
      <c r="K78" s="44" t="str">
        <f>IF(F14=0," ",((SUM(K38:K77)/COUNT(K38:K77))*100)/F14)</f>
        <v> </v>
      </c>
      <c r="L78" s="44" t="str">
        <f>IF(F15=0," ",((SUM(L38:L77)/COUNT(L38:L77))*100)/F15)</f>
        <v> </v>
      </c>
      <c r="M78" s="44" t="str">
        <f>IF(F16=0," ",((SUM(M38:M77)/COUNT(M38:M77))*100)/F16)</f>
        <v> </v>
      </c>
      <c r="N78" s="44" t="str">
        <f>IF(F17=0," ",((SUM(N38:N77)/COUNT(N38:N77))*100)/F17)</f>
        <v> </v>
      </c>
      <c r="O78" s="44" t="str">
        <f>IF(F18=0," ",((SUM(O38:O77)/COUNT(O38:O77))*100)/F18)</f>
        <v> 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AnaSayfa!H16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AD5:AE5"/>
    <mergeCell ref="C5:D5"/>
    <mergeCell ref="E5:F5"/>
    <mergeCell ref="R5:AC5"/>
    <mergeCell ref="G5:H5"/>
    <mergeCell ref="I5:P5"/>
    <mergeCell ref="AH2:AJ2"/>
    <mergeCell ref="C3:D3"/>
    <mergeCell ref="R3:AF4"/>
    <mergeCell ref="AH3:AJ3"/>
    <mergeCell ref="C4:D4"/>
    <mergeCell ref="E4:F4"/>
    <mergeCell ref="E3:P3"/>
    <mergeCell ref="G4:H4"/>
    <mergeCell ref="I4:P4"/>
    <mergeCell ref="C2:AF2"/>
    <mergeCell ref="AH5:AJ7"/>
    <mergeCell ref="C6:D6"/>
    <mergeCell ref="E6:F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G6:H6"/>
    <mergeCell ref="I6:P6"/>
    <mergeCell ref="R11:AF14"/>
    <mergeCell ref="D12:E12"/>
    <mergeCell ref="H12:N12"/>
    <mergeCell ref="O12:P12"/>
    <mergeCell ref="D13:E13"/>
    <mergeCell ref="H13:N13"/>
    <mergeCell ref="O13:P13"/>
    <mergeCell ref="D11:E11"/>
    <mergeCell ref="H11:N11"/>
    <mergeCell ref="O11:P11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AB83:AF83"/>
    <mergeCell ref="D31:E31"/>
    <mergeCell ref="D32:E32"/>
    <mergeCell ref="D33:E33"/>
    <mergeCell ref="C34:E34"/>
    <mergeCell ref="C78:E78"/>
    <mergeCell ref="AB82:AF82"/>
    <mergeCell ref="AB80:AF80"/>
    <mergeCell ref="AF36:AF37"/>
    <mergeCell ref="D27:E27"/>
    <mergeCell ref="D28:E28"/>
    <mergeCell ref="D29:E29"/>
    <mergeCell ref="C36:E36"/>
    <mergeCell ref="F36:AD36"/>
    <mergeCell ref="AE36:AE37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J83"/>
  <sheetViews>
    <sheetView zoomScalePageLayoutView="0" workbookViewId="0" topLeftCell="A10">
      <selection activeCell="D9" sqref="D9:F21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42</v>
      </c>
      <c r="F5" s="166"/>
      <c r="G5" s="181" t="s">
        <v>30</v>
      </c>
      <c r="H5" s="181"/>
      <c r="I5" s="166" t="s">
        <v>36</v>
      </c>
      <c r="J5" s="166"/>
      <c r="K5" s="166"/>
      <c r="L5" s="166"/>
      <c r="M5" s="166"/>
      <c r="N5" s="166"/>
      <c r="O5" s="166"/>
      <c r="P5" s="183"/>
      <c r="Q5" s="16"/>
      <c r="R5" s="162" t="str">
        <f>AnaSayfa!H18&amp;"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>
        <f>CONCATENATE(AJ9,AJ10,AJ11,AJ12,AJ13,AJ14,AJ15,AJ16,AJ17,AJ18,AJ19,AJ20,AJ21,AJ23,AJ24,AJ25,AJ26,AJ27,AJ28,AJ29,AJ30,AJ31,AJ32,AJ33)</f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/>
      <c r="E9" s="182"/>
      <c r="F9" s="2"/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>
        <f aca="true" t="shared" si="0" ref="AH9:AH33">IF(D9=0,"",D9)</f>
      </c>
      <c r="AI9" s="23" t="str">
        <f>F78</f>
        <v> </v>
      </c>
      <c r="AJ9" s="13">
        <f>IF(AI9&lt;50,"    * "&amp;AH9,"")</f>
      </c>
    </row>
    <row r="10" spans="3:36" ht="19.5" customHeight="1">
      <c r="C10" s="21">
        <v>2</v>
      </c>
      <c r="D10" s="182"/>
      <c r="E10" s="182"/>
      <c r="F10" s="2"/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>
        <f t="shared" si="0"/>
      </c>
      <c r="AI10" s="23" t="str">
        <f>G78</f>
        <v> </v>
      </c>
      <c r="AJ10" s="13">
        <f aca="true" t="shared" si="1" ref="AJ10:AJ27">IF(AI10&lt;50,"    * "&amp;AH10,"")</f>
      </c>
    </row>
    <row r="11" spans="3:36" ht="19.5" customHeight="1">
      <c r="C11" s="21">
        <v>3</v>
      </c>
      <c r="D11" s="182"/>
      <c r="E11" s="182"/>
      <c r="F11" s="2"/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>
        <f t="shared" si="0"/>
      </c>
      <c r="AI11" s="23" t="str">
        <f>H78</f>
        <v> </v>
      </c>
      <c r="AJ11" s="13">
        <f t="shared" si="1"/>
      </c>
    </row>
    <row r="12" spans="3:36" ht="19.5" customHeight="1">
      <c r="C12" s="21">
        <v>4</v>
      </c>
      <c r="D12" s="182"/>
      <c r="E12" s="182"/>
      <c r="F12" s="2"/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>
        <f t="shared" si="0"/>
      </c>
      <c r="AI12" s="23" t="str">
        <f>I78</f>
        <v> </v>
      </c>
      <c r="AJ12" s="13">
        <f t="shared" si="1"/>
      </c>
    </row>
    <row r="13" spans="3:36" ht="19.5" customHeight="1">
      <c r="C13" s="21">
        <v>5</v>
      </c>
      <c r="D13" s="182"/>
      <c r="E13" s="182"/>
      <c r="F13" s="2"/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>
        <f t="shared" si="0"/>
      </c>
      <c r="AI13" s="23" t="str">
        <f>J78</f>
        <v> </v>
      </c>
      <c r="AJ13" s="13">
        <f t="shared" si="1"/>
      </c>
    </row>
    <row r="14" spans="3:36" ht="19.5" customHeight="1">
      <c r="C14" s="21">
        <v>6</v>
      </c>
      <c r="D14" s="182"/>
      <c r="E14" s="182"/>
      <c r="F14" s="2"/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>
        <f t="shared" si="0"/>
      </c>
      <c r="AI14" s="23" t="str">
        <f>K78</f>
        <v> </v>
      </c>
      <c r="AJ14" s="13">
        <f t="shared" si="1"/>
      </c>
    </row>
    <row r="15" spans="3:36" ht="17.25" customHeight="1">
      <c r="C15" s="21">
        <v>7</v>
      </c>
      <c r="D15" s="182"/>
      <c r="E15" s="182"/>
      <c r="F15" s="2"/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>
        <f t="shared" si="0"/>
      </c>
      <c r="AI15" s="23" t="str">
        <f>L78</f>
        <v> </v>
      </c>
      <c r="AJ15" s="13">
        <f t="shared" si="1"/>
      </c>
    </row>
    <row r="16" spans="3:36" ht="19.5" customHeight="1" thickBot="1">
      <c r="C16" s="21">
        <v>8</v>
      </c>
      <c r="D16" s="182"/>
      <c r="E16" s="182"/>
      <c r="F16" s="2"/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>
        <f t="shared" si="0"/>
      </c>
      <c r="AI16" s="23" t="str">
        <f>M78</f>
        <v> </v>
      </c>
      <c r="AJ16" s="13">
        <f t="shared" si="1"/>
      </c>
    </row>
    <row r="17" spans="3:36" ht="19.5" customHeight="1" thickBot="1">
      <c r="C17" s="21">
        <v>9</v>
      </c>
      <c r="D17" s="182"/>
      <c r="E17" s="182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>
        <f t="shared" si="0"/>
      </c>
      <c r="AI17" s="23" t="str">
        <f>N78</f>
        <v> </v>
      </c>
      <c r="AJ17" s="13">
        <f t="shared" si="1"/>
      </c>
    </row>
    <row r="18" spans="3:36" ht="19.5" customHeight="1">
      <c r="C18" s="21">
        <v>10</v>
      </c>
      <c r="D18" s="182"/>
      <c r="E18" s="182"/>
      <c r="F18" s="2"/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>
        <f t="shared" si="0"/>
      </c>
      <c r="AI18" s="23" t="str">
        <f>O78</f>
        <v> </v>
      </c>
      <c r="AJ18" s="13">
        <f t="shared" si="1"/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3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3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3"/>
        <v> </v>
      </c>
      <c r="AF61" s="42" t="str">
        <f t="shared" si="4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3"/>
        <v> </v>
      </c>
      <c r="AF62" s="42" t="str">
        <f t="shared" si="4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3"/>
        <v> </v>
      </c>
      <c r="AF63" s="42" t="str">
        <f t="shared" si="4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aca="true" t="shared" si="5" ref="AE64:AE77">IF(COUNTBLANK(F64:AD64)=COLUMNS(F64:AD64)," ",IF(SUM(F64:AD64)=0,0,SUM(F64:AD64)))</f>
        <v> </v>
      </c>
      <c r="AF64" s="42" t="str">
        <f aca="true" t="shared" si="6" ref="AF64:AF77">IF(AE64=" "," ",IF(AE64&gt;=85,"PEKİYİ",IF(AE64&gt;=70,"İYİ",IF(AE64&gt;=60,"ORTA",IF(AE64&gt;=50,"GEÇER",IF(AE64&lt;50,"GEÇMEZ",0))))))</f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str">
        <f>IF(F9=0," ",((SUM(F38:F77)/COUNT(F38:F77))*100)/F9)</f>
        <v> </v>
      </c>
      <c r="G78" s="44" t="str">
        <f>IF(F10=0," ",((SUM(G38:G77)/COUNT(G38:G77))*100)/F10)</f>
        <v> </v>
      </c>
      <c r="H78" s="44" t="str">
        <f>IF(F11=0," ",((SUM(H38:H77)/COUNT(H38:H77))*100)/F11)</f>
        <v> </v>
      </c>
      <c r="I78" s="44" t="str">
        <f>IF(F12=0," ",((SUM(I38:I77)/COUNT(I38:I77))*100)/F12)</f>
        <v> </v>
      </c>
      <c r="J78" s="44" t="str">
        <f>IF(F13=0," ",((SUM(J38:J77)/COUNT(J38:J77))*100)/F13)</f>
        <v> </v>
      </c>
      <c r="K78" s="44" t="str">
        <f>IF(F14=0," ",((SUM(K38:K77)/COUNT(K38:K77))*100)/F14)</f>
        <v> </v>
      </c>
      <c r="L78" s="44" t="str">
        <f>IF(F15=0," ",((SUM(L38:L77)/COUNT(L38:L77))*100)/F15)</f>
        <v> </v>
      </c>
      <c r="M78" s="44" t="str">
        <f>IF(F16=0," ",((SUM(M38:M77)/COUNT(M38:M77))*100)/F16)</f>
        <v> </v>
      </c>
      <c r="N78" s="44" t="str">
        <f>IF(F17=0," ",((SUM(N38:N77)/COUNT(N38:N77))*100)/F17)</f>
        <v> </v>
      </c>
      <c r="O78" s="44" t="str">
        <f>IF(F18=0," ",((SUM(O38:O77)/COUNT(O38:O77))*100)/F18)</f>
        <v> 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AnaSayfa!H18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AD5:AE5"/>
    <mergeCell ref="C5:D5"/>
    <mergeCell ref="E5:F5"/>
    <mergeCell ref="R5:AC5"/>
    <mergeCell ref="G5:H5"/>
    <mergeCell ref="I5:P5"/>
    <mergeCell ref="AH2:AJ2"/>
    <mergeCell ref="C3:D3"/>
    <mergeCell ref="R3:AF4"/>
    <mergeCell ref="AH3:AJ3"/>
    <mergeCell ref="C4:D4"/>
    <mergeCell ref="E4:F4"/>
    <mergeCell ref="E3:P3"/>
    <mergeCell ref="G4:H4"/>
    <mergeCell ref="I4:P4"/>
    <mergeCell ref="C2:AF2"/>
    <mergeCell ref="AH5:AJ7"/>
    <mergeCell ref="C6:D6"/>
    <mergeCell ref="E6:F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G6:H6"/>
    <mergeCell ref="I6:P6"/>
    <mergeCell ref="R11:AF14"/>
    <mergeCell ref="D12:E12"/>
    <mergeCell ref="H12:N12"/>
    <mergeCell ref="O12:P12"/>
    <mergeCell ref="D13:E13"/>
    <mergeCell ref="H13:N13"/>
    <mergeCell ref="O13:P13"/>
    <mergeCell ref="D11:E11"/>
    <mergeCell ref="H11:N11"/>
    <mergeCell ref="O11:P11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AB83:AF83"/>
    <mergeCell ref="D31:E31"/>
    <mergeCell ref="D32:E32"/>
    <mergeCell ref="D33:E33"/>
    <mergeCell ref="C34:E34"/>
    <mergeCell ref="C78:E78"/>
    <mergeCell ref="AB82:AF82"/>
    <mergeCell ref="AB80:AF80"/>
    <mergeCell ref="AF36:AF37"/>
    <mergeCell ref="D27:E27"/>
    <mergeCell ref="D28:E28"/>
    <mergeCell ref="D29:E29"/>
    <mergeCell ref="C36:E36"/>
    <mergeCell ref="F36:AD36"/>
    <mergeCell ref="AE36:AE37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J83"/>
  <sheetViews>
    <sheetView zoomScalePageLayoutView="0" workbookViewId="0" topLeftCell="A28">
      <selection activeCell="H50" sqref="H50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42</v>
      </c>
      <c r="F5" s="166"/>
      <c r="G5" s="181" t="s">
        <v>30</v>
      </c>
      <c r="H5" s="181"/>
      <c r="I5" s="166" t="s">
        <v>40</v>
      </c>
      <c r="J5" s="166"/>
      <c r="K5" s="166"/>
      <c r="L5" s="166"/>
      <c r="M5" s="166"/>
      <c r="N5" s="166"/>
      <c r="O5" s="166"/>
      <c r="P5" s="183"/>
      <c r="Q5" s="16"/>
      <c r="R5" s="162" t="str">
        <f>AnaSayfa!H19&amp;"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>
        <f>CONCATENATE(AJ9,AJ10,AJ11,AJ12,AJ13,AJ14,AJ15,AJ16,AJ17,AJ18,AJ19,AJ20,AJ21,AJ23,AJ24,AJ25,AJ26,AJ27,AJ28,AJ29,AJ30,AJ31,AJ32,AJ33)</f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/>
      <c r="E9" s="182"/>
      <c r="F9" s="2"/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>
        <f aca="true" t="shared" si="0" ref="AH9:AH33">IF(D9=0,"",D9)</f>
      </c>
      <c r="AI9" s="23" t="str">
        <f>F78</f>
        <v> </v>
      </c>
      <c r="AJ9" s="13">
        <f>IF(AI9&lt;50,"    * "&amp;AH9,"")</f>
      </c>
    </row>
    <row r="10" spans="3:36" ht="19.5" customHeight="1">
      <c r="C10" s="21">
        <v>2</v>
      </c>
      <c r="D10" s="182"/>
      <c r="E10" s="182"/>
      <c r="F10" s="2"/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>
        <f t="shared" si="0"/>
      </c>
      <c r="AI10" s="23" t="str">
        <f>G78</f>
        <v> </v>
      </c>
      <c r="AJ10" s="13">
        <f aca="true" t="shared" si="1" ref="AJ10:AJ27">IF(AI10&lt;50,"    * "&amp;AH10,"")</f>
      </c>
    </row>
    <row r="11" spans="3:36" ht="19.5" customHeight="1">
      <c r="C11" s="21">
        <v>3</v>
      </c>
      <c r="D11" s="182"/>
      <c r="E11" s="182"/>
      <c r="F11" s="2"/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>
        <f t="shared" si="0"/>
      </c>
      <c r="AI11" s="23" t="str">
        <f>H78</f>
        <v> </v>
      </c>
      <c r="AJ11" s="13">
        <f t="shared" si="1"/>
      </c>
    </row>
    <row r="12" spans="3:36" ht="19.5" customHeight="1">
      <c r="C12" s="21">
        <v>4</v>
      </c>
      <c r="D12" s="182"/>
      <c r="E12" s="182"/>
      <c r="F12" s="2"/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>
        <f t="shared" si="0"/>
      </c>
      <c r="AI12" s="23" t="str">
        <f>I78</f>
        <v> </v>
      </c>
      <c r="AJ12" s="13">
        <f t="shared" si="1"/>
      </c>
    </row>
    <row r="13" spans="3:36" ht="19.5" customHeight="1">
      <c r="C13" s="21">
        <v>5</v>
      </c>
      <c r="D13" s="182"/>
      <c r="E13" s="182"/>
      <c r="F13" s="2"/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>
        <f t="shared" si="0"/>
      </c>
      <c r="AI13" s="23" t="str">
        <f>J78</f>
        <v> </v>
      </c>
      <c r="AJ13" s="13">
        <f t="shared" si="1"/>
      </c>
    </row>
    <row r="14" spans="3:36" ht="19.5" customHeight="1">
      <c r="C14" s="21">
        <v>6</v>
      </c>
      <c r="D14" s="182"/>
      <c r="E14" s="182"/>
      <c r="F14" s="2"/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>
        <f t="shared" si="0"/>
      </c>
      <c r="AI14" s="23" t="str">
        <f>K78</f>
        <v> </v>
      </c>
      <c r="AJ14" s="13">
        <f t="shared" si="1"/>
      </c>
    </row>
    <row r="15" spans="3:36" ht="17.25" customHeight="1">
      <c r="C15" s="21">
        <v>7</v>
      </c>
      <c r="D15" s="182"/>
      <c r="E15" s="182"/>
      <c r="F15" s="2"/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>
        <f t="shared" si="0"/>
      </c>
      <c r="AI15" s="23" t="str">
        <f>L78</f>
        <v> </v>
      </c>
      <c r="AJ15" s="13">
        <f t="shared" si="1"/>
      </c>
    </row>
    <row r="16" spans="3:36" ht="19.5" customHeight="1" thickBot="1">
      <c r="C16" s="21">
        <v>8</v>
      </c>
      <c r="D16" s="182"/>
      <c r="E16" s="182"/>
      <c r="F16" s="2"/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>
        <f t="shared" si="0"/>
      </c>
      <c r="AI16" s="23" t="str">
        <f>M78</f>
        <v> </v>
      </c>
      <c r="AJ16" s="13">
        <f t="shared" si="1"/>
      </c>
    </row>
    <row r="17" spans="3:36" ht="19.5" customHeight="1" thickBot="1">
      <c r="C17" s="21">
        <v>9</v>
      </c>
      <c r="D17" s="182"/>
      <c r="E17" s="182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>
        <f t="shared" si="0"/>
      </c>
      <c r="AI17" s="23" t="str">
        <f>N78</f>
        <v> </v>
      </c>
      <c r="AJ17" s="13">
        <f t="shared" si="1"/>
      </c>
    </row>
    <row r="18" spans="3:36" ht="19.5" customHeight="1">
      <c r="C18" s="21">
        <v>10</v>
      </c>
      <c r="D18" s="182"/>
      <c r="E18" s="182"/>
      <c r="F18" s="2"/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>
        <f t="shared" si="0"/>
      </c>
      <c r="AI18" s="23" t="str">
        <f>O78</f>
        <v> </v>
      </c>
      <c r="AJ18" s="13">
        <f t="shared" si="1"/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3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3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3"/>
        <v> </v>
      </c>
      <c r="AF61" s="42" t="str">
        <f t="shared" si="4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3"/>
        <v> </v>
      </c>
      <c r="AF62" s="42" t="str">
        <f t="shared" si="4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3"/>
        <v> </v>
      </c>
      <c r="AF63" s="42" t="str">
        <f t="shared" si="4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aca="true" t="shared" si="5" ref="AE64:AE77">IF(COUNTBLANK(F64:AD64)=COLUMNS(F64:AD64)," ",IF(SUM(F64:AD64)=0,0,SUM(F64:AD64)))</f>
        <v> </v>
      </c>
      <c r="AF64" s="42" t="str">
        <f aca="true" t="shared" si="6" ref="AF64:AF77">IF(AE64=" "," ",IF(AE64&gt;=85,"PEKİYİ",IF(AE64&gt;=70,"İYİ",IF(AE64&gt;=60,"ORTA",IF(AE64&gt;=50,"GEÇER",IF(AE64&lt;50,"GEÇMEZ",0))))))</f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str">
        <f>IF(F9=0," ",((SUM(F38:F77)/COUNT(F38:F77))*100)/F9)</f>
        <v> </v>
      </c>
      <c r="G78" s="44" t="str">
        <f>IF(F10=0," ",((SUM(G38:G77)/COUNT(G38:G77))*100)/F10)</f>
        <v> </v>
      </c>
      <c r="H78" s="44" t="str">
        <f>IF(F11=0," ",((SUM(H38:H77)/COUNT(H38:H77))*100)/F11)</f>
        <v> </v>
      </c>
      <c r="I78" s="44" t="str">
        <f>IF(F12=0," ",((SUM(I38:I77)/COUNT(I38:I77))*100)/F12)</f>
        <v> </v>
      </c>
      <c r="J78" s="44" t="str">
        <f>IF(F13=0," ",((SUM(J38:J77)/COUNT(J38:J77))*100)/F13)</f>
        <v> </v>
      </c>
      <c r="K78" s="44" t="str">
        <f>IF(F14=0," ",((SUM(K38:K77)/COUNT(K38:K77))*100)/F14)</f>
        <v> </v>
      </c>
      <c r="L78" s="44" t="str">
        <f>IF(F15=0," ",((SUM(L38:L77)/COUNT(L38:L77))*100)/F15)</f>
        <v> </v>
      </c>
      <c r="M78" s="44" t="str">
        <f>IF(F16=0," ",((SUM(M38:M77)/COUNT(M38:M77))*100)/F16)</f>
        <v> </v>
      </c>
      <c r="N78" s="44" t="str">
        <f>IF(F17=0," ",((SUM(N38:N77)/COUNT(N38:N77))*100)/F17)</f>
        <v> </v>
      </c>
      <c r="O78" s="44" t="str">
        <f>IF(F18=0," ",((SUM(O38:O77)/COUNT(O38:O77))*100)/F18)</f>
        <v> 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AnaSayfa!H19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C8:E8"/>
    <mergeCell ref="H8:P8"/>
    <mergeCell ref="G6:H6"/>
    <mergeCell ref="I5:P5"/>
    <mergeCell ref="I6:P6"/>
    <mergeCell ref="D10:E10"/>
    <mergeCell ref="H10:N10"/>
    <mergeCell ref="O10:P10"/>
    <mergeCell ref="D9:E9"/>
    <mergeCell ref="H9:N9"/>
    <mergeCell ref="AD5:AE5"/>
    <mergeCell ref="C5:D5"/>
    <mergeCell ref="E5:F5"/>
    <mergeCell ref="R5:AC5"/>
    <mergeCell ref="G5:H5"/>
    <mergeCell ref="AH5:AJ7"/>
    <mergeCell ref="C6:D6"/>
    <mergeCell ref="E6:F6"/>
    <mergeCell ref="R6:AF6"/>
    <mergeCell ref="R7:AF10"/>
    <mergeCell ref="AH2:AJ2"/>
    <mergeCell ref="C3:D3"/>
    <mergeCell ref="R3:AF4"/>
    <mergeCell ref="AH3:AJ3"/>
    <mergeCell ref="C4:D4"/>
    <mergeCell ref="E4:F4"/>
    <mergeCell ref="G4:H4"/>
    <mergeCell ref="I4:P4"/>
    <mergeCell ref="C2:AF2"/>
    <mergeCell ref="E3:P3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23:E23"/>
    <mergeCell ref="O9:P9"/>
    <mergeCell ref="D18:E18"/>
    <mergeCell ref="H18:AF18"/>
    <mergeCell ref="D14:E14"/>
    <mergeCell ref="H14:P14"/>
    <mergeCell ref="D15:E15"/>
    <mergeCell ref="H15:N15"/>
    <mergeCell ref="O15:P15"/>
    <mergeCell ref="AC15:AF15"/>
    <mergeCell ref="C78:E78"/>
    <mergeCell ref="D24:E24"/>
    <mergeCell ref="D25:E25"/>
    <mergeCell ref="D26:E26"/>
    <mergeCell ref="D27:E27"/>
    <mergeCell ref="D28:E28"/>
    <mergeCell ref="D29:E29"/>
    <mergeCell ref="D30:E30"/>
    <mergeCell ref="AC16:AF16"/>
    <mergeCell ref="D17:E17"/>
    <mergeCell ref="D16:E16"/>
    <mergeCell ref="AF36:AF37"/>
    <mergeCell ref="D19:E19"/>
    <mergeCell ref="D20:E20"/>
    <mergeCell ref="D21:E21"/>
    <mergeCell ref="D22:E22"/>
    <mergeCell ref="H16:N16"/>
    <mergeCell ref="O16:P16"/>
    <mergeCell ref="AB82:AF82"/>
    <mergeCell ref="AB80:AF80"/>
    <mergeCell ref="AB83:AF83"/>
    <mergeCell ref="D31:E31"/>
    <mergeCell ref="D32:E32"/>
    <mergeCell ref="D33:E33"/>
    <mergeCell ref="C34:E34"/>
    <mergeCell ref="C36:E36"/>
    <mergeCell ref="F36:AD36"/>
    <mergeCell ref="AE36:AE37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J83"/>
  <sheetViews>
    <sheetView zoomScalePageLayoutView="0" workbookViewId="0" topLeftCell="A25">
      <selection activeCell="F38" sqref="F38"/>
    </sheetView>
  </sheetViews>
  <sheetFormatPr defaultColWidth="0" defaultRowHeight="12.75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24" width="3.75390625" style="11" customWidth="1"/>
    <col min="25" max="25" width="4.375" style="11" bestFit="1" customWidth="1"/>
    <col min="26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42</v>
      </c>
      <c r="F5" s="166"/>
      <c r="G5" s="181" t="s">
        <v>30</v>
      </c>
      <c r="H5" s="181"/>
      <c r="I5" s="166" t="s">
        <v>41</v>
      </c>
      <c r="J5" s="166"/>
      <c r="K5" s="166"/>
      <c r="L5" s="166"/>
      <c r="M5" s="166"/>
      <c r="N5" s="166"/>
      <c r="O5" s="166"/>
      <c r="P5" s="183"/>
      <c r="Q5" s="16"/>
      <c r="R5" s="162" t="str">
        <f>AnaSayfa!H20&amp;"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>
        <f>CONCATENATE(AJ9,AJ10,AJ11,AJ12,AJ13,AJ14,AJ15,AJ16,AJ17,AJ18,AJ19,AJ20,AJ21,AJ23,AJ24,AJ25,AJ26,AJ27,AJ28,AJ29,AJ30,AJ31,AJ32,AJ33)</f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/>
      <c r="E9" s="182"/>
      <c r="F9" s="2"/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>
        <f aca="true" t="shared" si="0" ref="AH9:AH33">IF(D9=0,"",D9)</f>
      </c>
      <c r="AI9" s="23" t="str">
        <f>F78</f>
        <v> </v>
      </c>
      <c r="AJ9" s="13">
        <f>IF(AI9&lt;50,"    * "&amp;AH9,"")</f>
      </c>
    </row>
    <row r="10" spans="3:36" ht="19.5" customHeight="1">
      <c r="C10" s="21">
        <v>2</v>
      </c>
      <c r="D10" s="182"/>
      <c r="E10" s="182"/>
      <c r="F10" s="2"/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>
        <f t="shared" si="0"/>
      </c>
      <c r="AI10" s="23" t="str">
        <f>G78</f>
        <v> </v>
      </c>
      <c r="AJ10" s="13">
        <f aca="true" t="shared" si="1" ref="AJ10:AJ27">IF(AI10&lt;50,"    * "&amp;AH10,"")</f>
      </c>
    </row>
    <row r="11" spans="3:36" ht="19.5" customHeight="1">
      <c r="C11" s="21">
        <v>3</v>
      </c>
      <c r="D11" s="182"/>
      <c r="E11" s="182"/>
      <c r="F11" s="2"/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>
        <f t="shared" si="0"/>
      </c>
      <c r="AI11" s="23" t="str">
        <f>H78</f>
        <v> </v>
      </c>
      <c r="AJ11" s="13">
        <f t="shared" si="1"/>
      </c>
    </row>
    <row r="12" spans="3:36" ht="19.5" customHeight="1">
      <c r="C12" s="21">
        <v>4</v>
      </c>
      <c r="D12" s="182"/>
      <c r="E12" s="182"/>
      <c r="F12" s="2"/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>
        <f t="shared" si="0"/>
      </c>
      <c r="AI12" s="23" t="str">
        <f>I78</f>
        <v> </v>
      </c>
      <c r="AJ12" s="13">
        <f t="shared" si="1"/>
      </c>
    </row>
    <row r="13" spans="3:36" ht="19.5" customHeight="1">
      <c r="C13" s="21">
        <v>5</v>
      </c>
      <c r="D13" s="182"/>
      <c r="E13" s="182"/>
      <c r="F13" s="2"/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>
        <f t="shared" si="0"/>
      </c>
      <c r="AI13" s="23" t="str">
        <f>J78</f>
        <v> </v>
      </c>
      <c r="AJ13" s="13">
        <f t="shared" si="1"/>
      </c>
    </row>
    <row r="14" spans="3:36" ht="19.5" customHeight="1">
      <c r="C14" s="21">
        <v>6</v>
      </c>
      <c r="D14" s="182"/>
      <c r="E14" s="182"/>
      <c r="F14" s="2"/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>
        <f t="shared" si="0"/>
      </c>
      <c r="AI14" s="23" t="str">
        <f>K78</f>
        <v> </v>
      </c>
      <c r="AJ14" s="13">
        <f t="shared" si="1"/>
      </c>
    </row>
    <row r="15" spans="3:36" ht="17.25" customHeight="1">
      <c r="C15" s="21">
        <v>7</v>
      </c>
      <c r="D15" s="182"/>
      <c r="E15" s="182"/>
      <c r="F15" s="2"/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>
        <f t="shared" si="0"/>
      </c>
      <c r="AI15" s="23" t="str">
        <f>L78</f>
        <v> </v>
      </c>
      <c r="AJ15" s="13">
        <f t="shared" si="1"/>
      </c>
    </row>
    <row r="16" spans="3:36" ht="19.5" customHeight="1" thickBot="1">
      <c r="C16" s="21">
        <v>8</v>
      </c>
      <c r="D16" s="182"/>
      <c r="E16" s="182"/>
      <c r="F16" s="2"/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>
        <f t="shared" si="0"/>
      </c>
      <c r="AI16" s="23" t="str">
        <f>M78</f>
        <v> </v>
      </c>
      <c r="AJ16" s="13">
        <f t="shared" si="1"/>
      </c>
    </row>
    <row r="17" spans="3:36" ht="19.5" customHeight="1" thickBot="1">
      <c r="C17" s="21">
        <v>9</v>
      </c>
      <c r="D17" s="182"/>
      <c r="E17" s="182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>
        <f t="shared" si="0"/>
      </c>
      <c r="AI17" s="23" t="str">
        <f>N78</f>
        <v> </v>
      </c>
      <c r="AJ17" s="13">
        <f t="shared" si="1"/>
      </c>
    </row>
    <row r="18" spans="3:36" ht="19.5" customHeight="1">
      <c r="C18" s="21">
        <v>10</v>
      </c>
      <c r="D18" s="182"/>
      <c r="E18" s="182"/>
      <c r="F18" s="2"/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>
        <f t="shared" si="0"/>
      </c>
      <c r="AI18" s="23" t="str">
        <f>O78</f>
        <v> </v>
      </c>
      <c r="AJ18" s="13">
        <f t="shared" si="1"/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aca="true" t="shared" si="2" ref="AJ28:AJ33">IF(AI28&lt;50,"    * "&amp;AH28,"")</f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2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2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2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2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2"/>
      </c>
    </row>
    <row r="34" spans="3:35" ht="19.5" customHeight="1" thickBot="1">
      <c r="C34" s="208" t="s">
        <v>8</v>
      </c>
      <c r="D34" s="209"/>
      <c r="E34" s="210"/>
      <c r="F34" s="32">
        <f>SUM(F9:F33)</f>
        <v>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3" ref="AE38:AE63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3"/>
        <v> </v>
      </c>
      <c r="AF39" s="42" t="str">
        <f aca="true" t="shared" si="4" ref="AF39:AF63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3"/>
        <v> </v>
      </c>
      <c r="AF40" s="42" t="str">
        <f t="shared" si="4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3"/>
        <v> </v>
      </c>
      <c r="AF41" s="42" t="str">
        <f t="shared" si="4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3"/>
        <v> </v>
      </c>
      <c r="AF42" s="42" t="str">
        <f t="shared" si="4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3"/>
        <v> </v>
      </c>
      <c r="AF43" s="42" t="str">
        <f t="shared" si="4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3"/>
        <v> </v>
      </c>
      <c r="AF44" s="42" t="str">
        <f t="shared" si="4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3"/>
        <v> </v>
      </c>
      <c r="AF45" s="42" t="str">
        <f t="shared" si="4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3"/>
        <v> </v>
      </c>
      <c r="AF46" s="42" t="str">
        <f t="shared" si="4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3"/>
        <v> </v>
      </c>
      <c r="AF47" s="42" t="str">
        <f t="shared" si="4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3"/>
        <v> </v>
      </c>
      <c r="AF48" s="42" t="str">
        <f t="shared" si="4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3"/>
        <v> </v>
      </c>
      <c r="AF49" s="42" t="str">
        <f t="shared" si="4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3"/>
        <v> </v>
      </c>
      <c r="AF50" s="42" t="str">
        <f t="shared" si="4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3"/>
        <v> </v>
      </c>
      <c r="AF51" s="42" t="str">
        <f t="shared" si="4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3"/>
        <v> </v>
      </c>
      <c r="AF52" s="42" t="str">
        <f t="shared" si="4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3"/>
        <v> </v>
      </c>
      <c r="AF53" s="42" t="str">
        <f t="shared" si="4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3"/>
        <v> </v>
      </c>
      <c r="AF54" s="42" t="str">
        <f t="shared" si="4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3"/>
        <v> </v>
      </c>
      <c r="AF55" s="42" t="str">
        <f t="shared" si="4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3"/>
        <v> </v>
      </c>
      <c r="AF56" s="42" t="str">
        <f t="shared" si="4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3"/>
        <v> </v>
      </c>
      <c r="AF57" s="42" t="str">
        <f t="shared" si="4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3"/>
        <v> </v>
      </c>
      <c r="AF58" s="42" t="str">
        <f t="shared" si="4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3"/>
        <v> </v>
      </c>
      <c r="AF59" s="42" t="str">
        <f t="shared" si="4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3"/>
        <v> </v>
      </c>
      <c r="AF60" s="42" t="str">
        <f t="shared" si="4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3"/>
        <v> </v>
      </c>
      <c r="AF61" s="42" t="str">
        <f t="shared" si="4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3"/>
        <v> </v>
      </c>
      <c r="AF62" s="42" t="str">
        <f t="shared" si="4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3"/>
        <v> </v>
      </c>
      <c r="AF63" s="42" t="str">
        <f t="shared" si="4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aca="true" t="shared" si="5" ref="AE64:AE77">IF(COUNTBLANK(F64:AD64)=COLUMNS(F64:AD64)," ",IF(SUM(F64:AD64)=0,0,SUM(F64:AD64)))</f>
        <v> </v>
      </c>
      <c r="AF64" s="42" t="str">
        <f aca="true" t="shared" si="6" ref="AF64:AF77">IF(AE64=" "," ",IF(AE64&gt;=85,"PEKİYİ",IF(AE64&gt;=70,"İYİ",IF(AE64&gt;=60,"ORTA",IF(AE64&gt;=50,"GEÇER",IF(AE64&lt;50,"GEÇMEZ",0))))))</f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5"/>
        <v> </v>
      </c>
      <c r="AF65" s="42" t="str">
        <f t="shared" si="6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5"/>
        <v> </v>
      </c>
      <c r="AF66" s="42" t="str">
        <f t="shared" si="6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5"/>
        <v> </v>
      </c>
      <c r="AF67" s="42" t="str">
        <f t="shared" si="6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5"/>
        <v> </v>
      </c>
      <c r="AF68" s="42" t="str">
        <f t="shared" si="6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5"/>
        <v> </v>
      </c>
      <c r="AF69" s="42" t="str">
        <f t="shared" si="6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5"/>
        <v> </v>
      </c>
      <c r="AF70" s="42" t="str">
        <f t="shared" si="6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5"/>
        <v> </v>
      </c>
      <c r="AF71" s="42" t="str">
        <f t="shared" si="6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5"/>
        <v> </v>
      </c>
      <c r="AF72" s="42" t="str">
        <f t="shared" si="6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5"/>
        <v> </v>
      </c>
      <c r="AF73" s="42" t="str">
        <f t="shared" si="6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5"/>
        <v> </v>
      </c>
      <c r="AF74" s="42" t="str">
        <f t="shared" si="6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5"/>
        <v> </v>
      </c>
      <c r="AF75" s="42" t="str">
        <f t="shared" si="6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5"/>
        <v> </v>
      </c>
      <c r="AF76" s="42" t="str">
        <f t="shared" si="6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5"/>
        <v> </v>
      </c>
      <c r="AF77" s="42" t="str">
        <f t="shared" si="6"/>
        <v> </v>
      </c>
    </row>
    <row r="78" spans="3:32" ht="24.75" customHeight="1" thickBot="1">
      <c r="C78" s="204" t="s">
        <v>7</v>
      </c>
      <c r="D78" s="205"/>
      <c r="E78" s="205"/>
      <c r="F78" s="44" t="str">
        <f>IF(F9=0," ",((SUM(F38:F77)/COUNT(F38:F77))*100)/F9)</f>
        <v> </v>
      </c>
      <c r="G78" s="44" t="str">
        <f>IF(F10=0," ",((SUM(G38:G77)/COUNT(G38:G77))*100)/F10)</f>
        <v> </v>
      </c>
      <c r="H78" s="44" t="str">
        <f>IF(F11=0," ",((SUM(H38:H77)/COUNT(H38:H77))*100)/F11)</f>
        <v> </v>
      </c>
      <c r="I78" s="44" t="str">
        <f>IF(F12=0," ",((SUM(I38:I77)/COUNT(I38:I77))*100)/F12)</f>
        <v> </v>
      </c>
      <c r="J78" s="44" t="str">
        <f>IF(F13=0," ",((SUM(J38:J77)/COUNT(J38:J77))*100)/F13)</f>
        <v> </v>
      </c>
      <c r="K78" s="44" t="str">
        <f>IF(F14=0," ",((SUM(K38:K77)/COUNT(K38:K77))*100)/F14)</f>
        <v> </v>
      </c>
      <c r="L78" s="44" t="str">
        <f>IF(F15=0," ",((SUM(L38:L77)/COUNT(L38:L77))*100)/F15)</f>
        <v> </v>
      </c>
      <c r="M78" s="44" t="str">
        <f>IF(F16=0," ",((SUM(M38:M77)/COUNT(M38:M77))*100)/F16)</f>
        <v> </v>
      </c>
      <c r="N78" s="44" t="str">
        <f>IF(F17=0," ",((SUM(N38:N77)/COUNT(N38:N77))*100)/F17)</f>
        <v> </v>
      </c>
      <c r="O78" s="44" t="str">
        <f>IF(F18=0," ",((SUM(O38:O77)/COUNT(O38:O77))*100)/F18)</f>
        <v> 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AnaSayfa!H20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AD5:AE5"/>
    <mergeCell ref="C5:D5"/>
    <mergeCell ref="E5:F5"/>
    <mergeCell ref="R5:AC5"/>
    <mergeCell ref="G5:H5"/>
    <mergeCell ref="I5:P5"/>
    <mergeCell ref="AH2:AJ2"/>
    <mergeCell ref="C3:D3"/>
    <mergeCell ref="R3:AF4"/>
    <mergeCell ref="AH3:AJ3"/>
    <mergeCell ref="C4:D4"/>
    <mergeCell ref="E4:F4"/>
    <mergeCell ref="E3:P3"/>
    <mergeCell ref="G4:H4"/>
    <mergeCell ref="I4:P4"/>
    <mergeCell ref="C2:AF2"/>
    <mergeCell ref="AH5:AJ7"/>
    <mergeCell ref="C6:D6"/>
    <mergeCell ref="E6:F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G6:H6"/>
    <mergeCell ref="I6:P6"/>
    <mergeCell ref="R11:AF14"/>
    <mergeCell ref="D12:E12"/>
    <mergeCell ref="H12:N12"/>
    <mergeCell ref="O12:P12"/>
    <mergeCell ref="D13:E13"/>
    <mergeCell ref="H13:N13"/>
    <mergeCell ref="O13:P13"/>
    <mergeCell ref="D11:E11"/>
    <mergeCell ref="H11:N11"/>
    <mergeCell ref="O11:P11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AB83:AF83"/>
    <mergeCell ref="D31:E31"/>
    <mergeCell ref="D32:E32"/>
    <mergeCell ref="D33:E33"/>
    <mergeCell ref="C34:E34"/>
    <mergeCell ref="C78:E78"/>
    <mergeCell ref="AB82:AF82"/>
    <mergeCell ref="AB80:AF80"/>
    <mergeCell ref="AF36:AF37"/>
    <mergeCell ref="D27:E27"/>
    <mergeCell ref="D28:E28"/>
    <mergeCell ref="D29:E29"/>
    <mergeCell ref="C36:E36"/>
    <mergeCell ref="F36:AD36"/>
    <mergeCell ref="AE36:AE37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J83"/>
  <sheetViews>
    <sheetView zoomScalePageLayoutView="0" workbookViewId="0" topLeftCell="A30">
      <selection activeCell="D9" sqref="D9:E9"/>
    </sheetView>
  </sheetViews>
  <sheetFormatPr defaultColWidth="0" defaultRowHeight="12.75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6" width="4.625" style="11" customWidth="1"/>
    <col min="7" max="24" width="3.75390625" style="11" customWidth="1"/>
    <col min="25" max="25" width="4.375" style="11" bestFit="1" customWidth="1"/>
    <col min="26" max="30" width="3.75390625" style="11" customWidth="1"/>
    <col min="31" max="31" width="5.625" style="11" customWidth="1"/>
    <col min="32" max="32" width="10.25390625" style="11" customWidth="1"/>
    <col min="33" max="33" width="8.375" style="11" customWidth="1"/>
    <col min="34" max="34" width="23.375" style="12" hidden="1" customWidth="1"/>
    <col min="35" max="35" width="9.125" style="13" hidden="1" customWidth="1"/>
    <col min="36" max="36" width="25.00390625" style="13" hidden="1" customWidth="1"/>
    <col min="37" max="16384" width="9.125" style="11" hidden="1" customWidth="1"/>
  </cols>
  <sheetData>
    <row r="1" ht="9" customHeight="1"/>
    <row r="2" spans="3:36" ht="30" customHeight="1" thickBot="1">
      <c r="C2" s="172" t="s">
        <v>20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4"/>
      <c r="AH2" s="170"/>
      <c r="AI2" s="170"/>
      <c r="AJ2" s="170"/>
    </row>
    <row r="3" spans="2:36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175" t="s">
        <v>11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4"/>
      <c r="AH3" s="171"/>
      <c r="AI3" s="170"/>
      <c r="AJ3" s="170"/>
    </row>
    <row r="4" spans="2:32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2:36" ht="15" customHeight="1">
      <c r="B5" s="15"/>
      <c r="C5" s="164" t="s">
        <v>14</v>
      </c>
      <c r="D5" s="165"/>
      <c r="E5" s="166" t="s">
        <v>52</v>
      </c>
      <c r="F5" s="166"/>
      <c r="G5" s="181" t="s">
        <v>30</v>
      </c>
      <c r="H5" s="181"/>
      <c r="I5" s="166" t="s">
        <v>51</v>
      </c>
      <c r="J5" s="166"/>
      <c r="K5" s="166"/>
      <c r="L5" s="166"/>
      <c r="M5" s="166"/>
      <c r="N5" s="166"/>
      <c r="O5" s="166"/>
      <c r="P5" s="183"/>
      <c r="Q5" s="16"/>
      <c r="R5" s="162" t="str">
        <f>AnaSayfa!H22&amp;" tarihli sınavda genel başarı yüzdesi"</f>
        <v> tarihli sınavda genel başarı yüzdesi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03" t="e">
        <f>O16</f>
        <v>#DIV/0!</v>
      </c>
      <c r="AE5" s="203"/>
      <c r="AF5" s="18" t="s">
        <v>18</v>
      </c>
      <c r="AH5" s="193" t="s">
        <v>29</v>
      </c>
      <c r="AI5" s="193"/>
      <c r="AJ5" s="193"/>
    </row>
    <row r="6" spans="2:36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H6" s="193"/>
      <c r="AI6" s="193"/>
      <c r="AJ6" s="193"/>
    </row>
    <row r="7" spans="3:36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>
        <f>CONCATENATE(AJ9,AJ10,AJ11,AJ12,AJ13,AJ14,AJ15,AJ16,AJ17,AJ18,AJ19,AJ20,AJ21,AJ23,AJ24,AJ25,AJ26,AJ27,AJ28,AJ29,AJ30,AJ31,AJ32,AJ33)</f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6"/>
      <c r="AH7" s="193"/>
      <c r="AI7" s="193"/>
      <c r="AJ7" s="193"/>
    </row>
    <row r="8" spans="3:32" ht="21" customHeight="1">
      <c r="C8" s="211" t="s">
        <v>19</v>
      </c>
      <c r="D8" s="212"/>
      <c r="E8" s="212"/>
      <c r="F8" s="19" t="s">
        <v>16</v>
      </c>
      <c r="G8" s="17"/>
      <c r="H8" s="167" t="s">
        <v>9</v>
      </c>
      <c r="I8" s="168"/>
      <c r="J8" s="168"/>
      <c r="K8" s="168"/>
      <c r="L8" s="168"/>
      <c r="M8" s="168"/>
      <c r="N8" s="168"/>
      <c r="O8" s="168"/>
      <c r="P8" s="169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</row>
    <row r="9" spans="3:36" ht="19.5" customHeight="1">
      <c r="C9" s="21">
        <v>1</v>
      </c>
      <c r="D9" s="182"/>
      <c r="E9" s="182"/>
      <c r="F9" s="2"/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COUNTIF(AF38:AF77,"GEÇMEZ")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6"/>
      <c r="AH9" s="22">
        <f aca="true" t="shared" si="0" ref="AH9:AH33">IF(D9=0,"",D9)</f>
      </c>
      <c r="AI9" s="23" t="str">
        <f>F78</f>
        <v> </v>
      </c>
      <c r="AJ9" s="13">
        <f>IF(AI9&lt;50,"    * "&amp;AH9,"")</f>
      </c>
    </row>
    <row r="10" spans="3:36" ht="19.5" customHeight="1">
      <c r="C10" s="21">
        <v>2</v>
      </c>
      <c r="D10" s="182"/>
      <c r="E10" s="182"/>
      <c r="F10" s="2"/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COUNTIF(AF38:AF77,"GEÇER")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6"/>
      <c r="AH10" s="22">
        <f t="shared" si="0"/>
      </c>
      <c r="AI10" s="23" t="str">
        <f>G78</f>
        <v> </v>
      </c>
      <c r="AJ10" s="13">
        <f aca="true" t="shared" si="1" ref="AJ10:AJ33">IF(AI10&lt;50,"    * "&amp;AH10,"")</f>
      </c>
    </row>
    <row r="11" spans="3:36" ht="19.5" customHeight="1">
      <c r="C11" s="21">
        <v>3</v>
      </c>
      <c r="D11" s="182"/>
      <c r="E11" s="182"/>
      <c r="F11" s="2"/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COUNTIF(AF38:AF77,"ORTA")</f>
        <v>0</v>
      </c>
      <c r="P11" s="187"/>
      <c r="Q11" s="20"/>
      <c r="R11" s="197" t="s">
        <v>21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H11" s="22">
        <f t="shared" si="0"/>
      </c>
      <c r="AI11" s="23" t="str">
        <f>H78</f>
        <v> </v>
      </c>
      <c r="AJ11" s="13">
        <f t="shared" si="1"/>
      </c>
    </row>
    <row r="12" spans="3:36" ht="19.5" customHeight="1">
      <c r="C12" s="21">
        <v>4</v>
      </c>
      <c r="D12" s="182"/>
      <c r="E12" s="182"/>
      <c r="F12" s="2"/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COUNTIF(AF38:AF77,"İYİ")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H12" s="22">
        <f t="shared" si="0"/>
      </c>
      <c r="AI12" s="23" t="str">
        <f>I78</f>
        <v> </v>
      </c>
      <c r="AJ12" s="13">
        <f t="shared" si="1"/>
      </c>
    </row>
    <row r="13" spans="3:36" ht="19.5" customHeight="1">
      <c r="C13" s="21">
        <v>5</v>
      </c>
      <c r="D13" s="182"/>
      <c r="E13" s="182"/>
      <c r="F13" s="2"/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COUNTIF(AF38:AF77,"PEKİYİ")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H13" s="22">
        <f t="shared" si="0"/>
      </c>
      <c r="AI13" s="23" t="str">
        <f>J78</f>
        <v> </v>
      </c>
      <c r="AJ13" s="13">
        <f t="shared" si="1"/>
      </c>
    </row>
    <row r="14" spans="3:36" ht="19.5" customHeight="1">
      <c r="C14" s="21">
        <v>6</v>
      </c>
      <c r="D14" s="182"/>
      <c r="E14" s="182"/>
      <c r="F14" s="2"/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H14" s="22">
        <f t="shared" si="0"/>
      </c>
      <c r="AI14" s="23" t="str">
        <f>K78</f>
        <v> </v>
      </c>
      <c r="AJ14" s="13">
        <f t="shared" si="1"/>
      </c>
    </row>
    <row r="15" spans="3:36" ht="17.25" customHeight="1">
      <c r="C15" s="21">
        <v>7</v>
      </c>
      <c r="D15" s="182"/>
      <c r="E15" s="182"/>
      <c r="F15" s="2"/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IF(COUNT(AE38:AE77)=0," ",SUM(AE38:AE77)/COUNT(AE38:AE77))</f>
        <v> </v>
      </c>
      <c r="P15" s="214"/>
      <c r="Q15" s="2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19">
        <f>AnaSayfa!H9</f>
        <v>0</v>
      </c>
      <c r="AD15" s="219"/>
      <c r="AE15" s="219"/>
      <c r="AF15" s="220"/>
      <c r="AH15" s="22">
        <f t="shared" si="0"/>
      </c>
      <c r="AI15" s="23" t="str">
        <f>L78</f>
        <v> </v>
      </c>
      <c r="AJ15" s="13">
        <f t="shared" si="1"/>
      </c>
    </row>
    <row r="16" spans="3:36" ht="19.5" customHeight="1" thickBot="1">
      <c r="C16" s="21">
        <v>8</v>
      </c>
      <c r="D16" s="182"/>
      <c r="E16" s="182"/>
      <c r="F16" s="2"/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1">
        <f>AnaSayfa!H10</f>
        <v>0</v>
      </c>
      <c r="AD16" s="221"/>
      <c r="AE16" s="221"/>
      <c r="AF16" s="222"/>
      <c r="AH16" s="22">
        <f t="shared" si="0"/>
      </c>
      <c r="AI16" s="23" t="str">
        <f>M78</f>
        <v> </v>
      </c>
      <c r="AJ16" s="13">
        <f t="shared" si="1"/>
      </c>
    </row>
    <row r="17" spans="3:36" ht="19.5" customHeight="1" thickBot="1">
      <c r="C17" s="21">
        <v>9</v>
      </c>
      <c r="D17" s="182"/>
      <c r="E17" s="182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2">
        <f t="shared" si="0"/>
      </c>
      <c r="AI17" s="23" t="str">
        <f>N78</f>
        <v> </v>
      </c>
      <c r="AJ17" s="13">
        <f t="shared" si="1"/>
      </c>
    </row>
    <row r="18" spans="3:36" ht="19.5" customHeight="1">
      <c r="C18" s="21">
        <v>10</v>
      </c>
      <c r="D18" s="182"/>
      <c r="E18" s="182"/>
      <c r="F18" s="2"/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H18" s="22">
        <f t="shared" si="0"/>
      </c>
      <c r="AI18" s="23" t="str">
        <f>O78</f>
        <v> </v>
      </c>
      <c r="AJ18" s="13">
        <f t="shared" si="1"/>
      </c>
    </row>
    <row r="19" spans="3:36" ht="19.5" customHeight="1">
      <c r="C19" s="21">
        <v>11</v>
      </c>
      <c r="D19" s="182"/>
      <c r="E19" s="182"/>
      <c r="F19" s="2"/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22">
        <f t="shared" si="0"/>
      </c>
      <c r="AI19" s="23" t="str">
        <f>P78</f>
        <v> </v>
      </c>
      <c r="AJ19" s="13">
        <f t="shared" si="1"/>
      </c>
    </row>
    <row r="20" spans="3:36" ht="19.5" customHeight="1">
      <c r="C20" s="21">
        <v>12</v>
      </c>
      <c r="D20" s="182"/>
      <c r="E20" s="182"/>
      <c r="F20" s="2"/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22">
        <f t="shared" si="0"/>
      </c>
      <c r="AI20" s="23" t="str">
        <f>Q78</f>
        <v> </v>
      </c>
      <c r="AJ20" s="13">
        <f t="shared" si="1"/>
      </c>
    </row>
    <row r="21" spans="3:36" ht="19.5" customHeight="1">
      <c r="C21" s="21">
        <v>13</v>
      </c>
      <c r="D21" s="182"/>
      <c r="E21" s="182"/>
      <c r="F21" s="2"/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22">
        <f t="shared" si="0"/>
      </c>
      <c r="AI21" s="23" t="str">
        <f>R78</f>
        <v> </v>
      </c>
      <c r="AJ21" s="13">
        <f t="shared" si="1"/>
      </c>
    </row>
    <row r="22" spans="3:36" ht="19.5" customHeight="1">
      <c r="C22" s="21">
        <v>14</v>
      </c>
      <c r="D22" s="182"/>
      <c r="E22" s="182"/>
      <c r="F22" s="2"/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22">
        <f t="shared" si="0"/>
      </c>
      <c r="AI22" s="23" t="str">
        <f>S78</f>
        <v> </v>
      </c>
      <c r="AJ22" s="13">
        <f t="shared" si="1"/>
      </c>
    </row>
    <row r="23" spans="3:36" ht="19.5" customHeight="1">
      <c r="C23" s="21">
        <v>15</v>
      </c>
      <c r="D23" s="182"/>
      <c r="E23" s="182"/>
      <c r="F23" s="2"/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22">
        <f t="shared" si="0"/>
      </c>
      <c r="AI23" s="23" t="str">
        <f>T78</f>
        <v> </v>
      </c>
      <c r="AJ23" s="13">
        <f t="shared" si="1"/>
      </c>
    </row>
    <row r="24" spans="3:36" ht="19.5" customHeight="1">
      <c r="C24" s="21">
        <v>16</v>
      </c>
      <c r="D24" s="182"/>
      <c r="E24" s="182"/>
      <c r="F24" s="2"/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22">
        <f t="shared" si="0"/>
      </c>
      <c r="AI24" s="23" t="str">
        <f>U78</f>
        <v> </v>
      </c>
      <c r="AJ24" s="13">
        <f t="shared" si="1"/>
      </c>
    </row>
    <row r="25" spans="3:36" ht="19.5" customHeight="1">
      <c r="C25" s="21">
        <v>17</v>
      </c>
      <c r="D25" s="182"/>
      <c r="E25" s="182"/>
      <c r="F25" s="2"/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22">
        <f t="shared" si="0"/>
      </c>
      <c r="AI25" s="23" t="str">
        <f>V78</f>
        <v> </v>
      </c>
      <c r="AJ25" s="13">
        <f t="shared" si="1"/>
      </c>
    </row>
    <row r="26" spans="3:36" ht="19.5" customHeight="1">
      <c r="C26" s="21">
        <v>18</v>
      </c>
      <c r="D26" s="182"/>
      <c r="E26" s="182"/>
      <c r="F26" s="2"/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22">
        <f t="shared" si="0"/>
      </c>
      <c r="AI26" s="23" t="str">
        <f>W78</f>
        <v> </v>
      </c>
      <c r="AJ26" s="13">
        <f t="shared" si="1"/>
      </c>
    </row>
    <row r="27" spans="3:36" ht="19.5" customHeight="1">
      <c r="C27" s="21">
        <v>19</v>
      </c>
      <c r="D27" s="182"/>
      <c r="E27" s="182"/>
      <c r="F27" s="2"/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22">
        <f t="shared" si="0"/>
      </c>
      <c r="AI27" s="23" t="str">
        <f>X78</f>
        <v> </v>
      </c>
      <c r="AJ27" s="13">
        <f t="shared" si="1"/>
      </c>
    </row>
    <row r="28" spans="3:36" ht="19.5" customHeight="1">
      <c r="C28" s="21">
        <v>20</v>
      </c>
      <c r="D28" s="182"/>
      <c r="E28" s="182"/>
      <c r="F28" s="2"/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22">
        <f t="shared" si="0"/>
      </c>
      <c r="AI28" s="23" t="str">
        <f>Y78</f>
        <v> </v>
      </c>
      <c r="AJ28" s="13">
        <f t="shared" si="1"/>
      </c>
    </row>
    <row r="29" spans="3:36" ht="19.5" customHeight="1">
      <c r="C29" s="21">
        <v>21</v>
      </c>
      <c r="D29" s="182"/>
      <c r="E29" s="182"/>
      <c r="F29" s="2"/>
      <c r="G29" s="1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22">
        <f t="shared" si="0"/>
      </c>
      <c r="AI29" s="23" t="str">
        <f>Z78</f>
        <v> </v>
      </c>
      <c r="AJ29" s="13">
        <f t="shared" si="1"/>
      </c>
    </row>
    <row r="30" spans="3:36" ht="19.5" customHeight="1">
      <c r="C30" s="21">
        <v>22</v>
      </c>
      <c r="D30" s="182"/>
      <c r="E30" s="182"/>
      <c r="F30" s="2"/>
      <c r="G30" s="16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22">
        <f t="shared" si="0"/>
      </c>
      <c r="AI30" s="23" t="str">
        <f>AA78</f>
        <v> </v>
      </c>
      <c r="AJ30" s="13">
        <f t="shared" si="1"/>
      </c>
    </row>
    <row r="31" spans="3:36" ht="19.5" customHeight="1">
      <c r="C31" s="21">
        <v>23</v>
      </c>
      <c r="D31" s="182"/>
      <c r="E31" s="182"/>
      <c r="F31" s="2"/>
      <c r="G31" s="16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22">
        <f t="shared" si="0"/>
      </c>
      <c r="AI31" s="23" t="str">
        <f>AB78</f>
        <v> </v>
      </c>
      <c r="AJ31" s="13">
        <f t="shared" si="1"/>
      </c>
    </row>
    <row r="32" spans="3:36" ht="19.5" customHeight="1">
      <c r="C32" s="21">
        <v>24</v>
      </c>
      <c r="D32" s="182"/>
      <c r="E32" s="182"/>
      <c r="F32" s="2"/>
      <c r="G32" s="1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22">
        <f t="shared" si="0"/>
      </c>
      <c r="AI32" s="23" t="str">
        <f>AC78</f>
        <v> </v>
      </c>
      <c r="AJ32" s="13">
        <f t="shared" si="1"/>
      </c>
    </row>
    <row r="33" spans="3:36" ht="19.5" customHeight="1">
      <c r="C33" s="21">
        <v>25</v>
      </c>
      <c r="D33" s="182"/>
      <c r="E33" s="182"/>
      <c r="F33" s="2"/>
      <c r="G33" s="16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22">
        <f t="shared" si="0"/>
      </c>
      <c r="AI33" s="23" t="str">
        <f>AD78</f>
        <v> </v>
      </c>
      <c r="AJ33" s="13">
        <f t="shared" si="1"/>
      </c>
    </row>
    <row r="34" spans="3:35" ht="19.5" customHeight="1" thickBot="1">
      <c r="C34" s="208" t="s">
        <v>8</v>
      </c>
      <c r="D34" s="209"/>
      <c r="E34" s="210"/>
      <c r="F34" s="32">
        <f>SUM(F9:F33)</f>
        <v>0</v>
      </c>
      <c r="G34" s="16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H34" s="22"/>
      <c r="AI34" s="23"/>
    </row>
    <row r="35" spans="3:35" ht="27" customHeight="1" thickBot="1"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H35" s="22"/>
      <c r="AI35" s="23"/>
    </row>
    <row r="36" spans="3:35" ht="24.75" customHeight="1">
      <c r="C36" s="206" t="s">
        <v>0</v>
      </c>
      <c r="D36" s="207"/>
      <c r="E36" s="207"/>
      <c r="F36" s="207" t="s">
        <v>1</v>
      </c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31" t="s">
        <v>6</v>
      </c>
      <c r="AF36" s="233" t="s">
        <v>2</v>
      </c>
      <c r="AH36" s="22"/>
      <c r="AI36" s="23"/>
    </row>
    <row r="37" spans="3:35" ht="24.75" customHeight="1">
      <c r="C37" s="36" t="s">
        <v>3</v>
      </c>
      <c r="D37" s="37" t="s">
        <v>4</v>
      </c>
      <c r="E37" s="37" t="s">
        <v>5</v>
      </c>
      <c r="F37" s="38">
        <v>1</v>
      </c>
      <c r="G37" s="38">
        <v>2</v>
      </c>
      <c r="H37" s="38">
        <v>3</v>
      </c>
      <c r="I37" s="38">
        <v>4</v>
      </c>
      <c r="J37" s="38">
        <v>5</v>
      </c>
      <c r="K37" s="38">
        <v>6</v>
      </c>
      <c r="L37" s="38">
        <v>7</v>
      </c>
      <c r="M37" s="38">
        <v>8</v>
      </c>
      <c r="N37" s="38">
        <v>9</v>
      </c>
      <c r="O37" s="38">
        <v>10</v>
      </c>
      <c r="P37" s="38">
        <v>11</v>
      </c>
      <c r="Q37" s="38">
        <v>12</v>
      </c>
      <c r="R37" s="38">
        <v>13</v>
      </c>
      <c r="S37" s="38">
        <v>14</v>
      </c>
      <c r="T37" s="38">
        <v>15</v>
      </c>
      <c r="U37" s="38">
        <v>16</v>
      </c>
      <c r="V37" s="38">
        <v>17</v>
      </c>
      <c r="W37" s="38">
        <v>18</v>
      </c>
      <c r="X37" s="38">
        <v>19</v>
      </c>
      <c r="Y37" s="38">
        <v>20</v>
      </c>
      <c r="Z37" s="38">
        <v>21</v>
      </c>
      <c r="AA37" s="38">
        <v>22</v>
      </c>
      <c r="AB37" s="38">
        <v>23</v>
      </c>
      <c r="AC37" s="38">
        <v>24</v>
      </c>
      <c r="AD37" s="38">
        <v>25</v>
      </c>
      <c r="AE37" s="232"/>
      <c r="AF37" s="234"/>
      <c r="AH37" s="22"/>
      <c r="AI37" s="23"/>
    </row>
    <row r="38" spans="3:35" ht="15" customHeight="1">
      <c r="C38" s="39">
        <v>1</v>
      </c>
      <c r="D38" s="40" t="str">
        <f>IF(AnaSayfa!C5=0," ",AnaSayfa!C5)</f>
        <v> </v>
      </c>
      <c r="E38" s="40" t="str">
        <f>IF(AnaSayfa!D5=0," ",AnaSayfa!D5)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1" t="str">
        <f aca="true" t="shared" si="2" ref="AE38:AE77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22"/>
      <c r="AI38" s="23"/>
    </row>
    <row r="39" spans="3:35" ht="15" customHeight="1">
      <c r="C39" s="39">
        <v>2</v>
      </c>
      <c r="D39" s="40" t="str">
        <f>IF(AnaSayfa!C6=0," ",AnaSayfa!C6)</f>
        <v> </v>
      </c>
      <c r="E39" s="40" t="str">
        <f>IF(AnaSayfa!D6=0," ",AnaSayfa!D6)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1" t="str">
        <f t="shared" si="2"/>
        <v> </v>
      </c>
      <c r="AF39" s="42" t="str">
        <f aca="true" t="shared" si="3" ref="AF39:AF77">IF(AE39=" "," ",IF(AE39&gt;=85,"PEKİYİ",IF(AE39&gt;=70,"İYİ",IF(AE39&gt;=60,"ORTA",IF(AE39&gt;=50,"GEÇER",IF(AE39&lt;50,"GEÇMEZ",0))))))</f>
        <v> </v>
      </c>
      <c r="AH39" s="22"/>
      <c r="AI39" s="23"/>
    </row>
    <row r="40" spans="3:35" ht="15" customHeight="1">
      <c r="C40" s="39">
        <v>3</v>
      </c>
      <c r="D40" s="40" t="str">
        <f>IF(AnaSayfa!C7=0," ",AnaSayfa!C7)</f>
        <v> </v>
      </c>
      <c r="E40" s="40" t="str">
        <f>IF(AnaSayfa!D7=0," ",AnaSayfa!D7)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1" t="str">
        <f t="shared" si="2"/>
        <v> </v>
      </c>
      <c r="AF40" s="42" t="str">
        <f t="shared" si="3"/>
        <v> </v>
      </c>
      <c r="AH40" s="22"/>
      <c r="AI40" s="23"/>
    </row>
    <row r="41" spans="3:35" ht="15" customHeight="1">
      <c r="C41" s="39">
        <v>4</v>
      </c>
      <c r="D41" s="40" t="str">
        <f>IF(AnaSayfa!C8=0," ",AnaSayfa!C8)</f>
        <v> </v>
      </c>
      <c r="E41" s="40" t="str">
        <f>IF(AnaSayfa!D8=0," ",AnaSayfa!D8)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1" t="str">
        <f t="shared" si="2"/>
        <v> </v>
      </c>
      <c r="AF41" s="42" t="str">
        <f t="shared" si="3"/>
        <v> </v>
      </c>
      <c r="AH41" s="22"/>
      <c r="AI41" s="23"/>
    </row>
    <row r="42" spans="3:34" ht="15" customHeight="1">
      <c r="C42" s="39">
        <v>5</v>
      </c>
      <c r="D42" s="40" t="str">
        <f>IF(AnaSayfa!C9=0," ",AnaSayfa!C9)</f>
        <v> </v>
      </c>
      <c r="E42" s="40" t="str">
        <f>IF(AnaSayfa!D9=0," ",AnaSayfa!D9)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1" t="str">
        <f t="shared" si="2"/>
        <v> </v>
      </c>
      <c r="AF42" s="42" t="str">
        <f t="shared" si="3"/>
        <v> </v>
      </c>
      <c r="AH42" s="43"/>
    </row>
    <row r="43" spans="3:34" ht="15" customHeight="1">
      <c r="C43" s="39">
        <v>6</v>
      </c>
      <c r="D43" s="40" t="str">
        <f>IF(AnaSayfa!C10=0," ",AnaSayfa!C10)</f>
        <v> </v>
      </c>
      <c r="E43" s="40" t="str">
        <f>IF(AnaSayfa!D10=0," ",AnaSayfa!D10)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1" t="str">
        <f t="shared" si="2"/>
        <v> </v>
      </c>
      <c r="AF43" s="42" t="str">
        <f t="shared" si="3"/>
        <v> </v>
      </c>
      <c r="AH43" s="43"/>
    </row>
    <row r="44" spans="3:34" ht="15" customHeight="1">
      <c r="C44" s="39">
        <v>7</v>
      </c>
      <c r="D44" s="40" t="str">
        <f>IF(AnaSayfa!C11=0," ",AnaSayfa!C11)</f>
        <v> </v>
      </c>
      <c r="E44" s="40" t="str">
        <f>IF(AnaSayfa!D11=0," ",AnaSayfa!D11)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1" t="str">
        <f t="shared" si="2"/>
        <v> </v>
      </c>
      <c r="AF44" s="42" t="str">
        <f t="shared" si="3"/>
        <v> </v>
      </c>
      <c r="AH44" s="43"/>
    </row>
    <row r="45" spans="3:34" ht="15" customHeight="1">
      <c r="C45" s="39">
        <v>8</v>
      </c>
      <c r="D45" s="40" t="str">
        <f>IF(AnaSayfa!C12=0," ",AnaSayfa!C12)</f>
        <v> </v>
      </c>
      <c r="E45" s="40" t="str">
        <f>IF(AnaSayfa!D12=0," ",AnaSayfa!D12)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1" t="str">
        <f t="shared" si="2"/>
        <v> </v>
      </c>
      <c r="AF45" s="42" t="str">
        <f t="shared" si="3"/>
        <v> </v>
      </c>
      <c r="AH45" s="43"/>
    </row>
    <row r="46" spans="3:34" ht="15" customHeight="1">
      <c r="C46" s="39">
        <v>9</v>
      </c>
      <c r="D46" s="40" t="str">
        <f>IF(AnaSayfa!C13=0," ",AnaSayfa!C13)</f>
        <v> </v>
      </c>
      <c r="E46" s="40" t="str">
        <f>IF(AnaSayfa!D13=0," ",AnaSayfa!D13)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1" t="str">
        <f t="shared" si="2"/>
        <v> </v>
      </c>
      <c r="AF46" s="42" t="str">
        <f t="shared" si="3"/>
        <v> </v>
      </c>
      <c r="AH46" s="43"/>
    </row>
    <row r="47" spans="3:34" ht="15" customHeight="1">
      <c r="C47" s="39">
        <v>10</v>
      </c>
      <c r="D47" s="40" t="str">
        <f>IF(AnaSayfa!C14=0," ",AnaSayfa!C14)</f>
        <v> </v>
      </c>
      <c r="E47" s="40" t="str">
        <f>IF(AnaSayfa!D14=0," ",AnaSayfa!D14)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1" t="str">
        <f t="shared" si="2"/>
        <v> </v>
      </c>
      <c r="AF47" s="42" t="str">
        <f t="shared" si="3"/>
        <v> </v>
      </c>
      <c r="AH47" s="43"/>
    </row>
    <row r="48" spans="3:34" ht="15" customHeight="1">
      <c r="C48" s="39">
        <v>11</v>
      </c>
      <c r="D48" s="40" t="str">
        <f>IF(AnaSayfa!C15=0," ",AnaSayfa!C15)</f>
        <v> </v>
      </c>
      <c r="E48" s="40" t="str">
        <f>IF(AnaSayfa!D15=0," ",AnaSayfa!D15)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1" t="str">
        <f t="shared" si="2"/>
        <v> </v>
      </c>
      <c r="AF48" s="42" t="str">
        <f t="shared" si="3"/>
        <v> </v>
      </c>
      <c r="AH48" s="43"/>
    </row>
    <row r="49" spans="3:34" ht="15" customHeight="1">
      <c r="C49" s="39">
        <v>12</v>
      </c>
      <c r="D49" s="40" t="str">
        <f>IF(AnaSayfa!C16=0," ",AnaSayfa!C16)</f>
        <v> </v>
      </c>
      <c r="E49" s="40" t="str">
        <f>IF(AnaSayfa!D16=0," ",AnaSayfa!D16)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1" t="str">
        <f t="shared" si="2"/>
        <v> </v>
      </c>
      <c r="AF49" s="42" t="str">
        <f t="shared" si="3"/>
        <v> </v>
      </c>
      <c r="AH49" s="43"/>
    </row>
    <row r="50" spans="3:34" ht="15" customHeight="1">
      <c r="C50" s="39">
        <v>13</v>
      </c>
      <c r="D50" s="40" t="str">
        <f>IF(AnaSayfa!C17=0," ",AnaSayfa!C17)</f>
        <v> </v>
      </c>
      <c r="E50" s="40" t="str">
        <f>IF(AnaSayfa!D17=0," ",AnaSayfa!D17)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1" t="str">
        <f t="shared" si="2"/>
        <v> </v>
      </c>
      <c r="AF50" s="42" t="str">
        <f t="shared" si="3"/>
        <v> </v>
      </c>
      <c r="AH50" s="43"/>
    </row>
    <row r="51" spans="3:34" ht="15" customHeight="1">
      <c r="C51" s="39">
        <v>14</v>
      </c>
      <c r="D51" s="40" t="str">
        <f>IF(AnaSayfa!C18=0," ",AnaSayfa!C18)</f>
        <v> </v>
      </c>
      <c r="E51" s="40" t="str">
        <f>IF(AnaSayfa!D18=0," ",AnaSayfa!D18)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1" t="str">
        <f t="shared" si="2"/>
        <v> </v>
      </c>
      <c r="AF51" s="42" t="str">
        <f t="shared" si="3"/>
        <v> </v>
      </c>
      <c r="AH51" s="43"/>
    </row>
    <row r="52" spans="3:34" ht="15" customHeight="1">
      <c r="C52" s="39">
        <v>15</v>
      </c>
      <c r="D52" s="40" t="str">
        <f>IF(AnaSayfa!C19=0," ",AnaSayfa!C19)</f>
        <v> </v>
      </c>
      <c r="E52" s="40" t="str">
        <f>IF(AnaSayfa!D19=0," ",AnaSayfa!D19)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1" t="str">
        <f t="shared" si="2"/>
        <v> </v>
      </c>
      <c r="AF52" s="42" t="str">
        <f t="shared" si="3"/>
        <v> </v>
      </c>
      <c r="AH52" s="43"/>
    </row>
    <row r="53" spans="3:34" ht="15" customHeight="1">
      <c r="C53" s="39">
        <v>16</v>
      </c>
      <c r="D53" s="40" t="str">
        <f>IF(AnaSayfa!C20=0," ",AnaSayfa!C20)</f>
        <v> </v>
      </c>
      <c r="E53" s="40" t="str">
        <f>IF(AnaSayfa!D20=0," ",AnaSayfa!D20)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1" t="str">
        <f t="shared" si="2"/>
        <v> </v>
      </c>
      <c r="AF53" s="42" t="str">
        <f t="shared" si="3"/>
        <v> </v>
      </c>
      <c r="AH53" s="43"/>
    </row>
    <row r="54" spans="3:34" ht="15" customHeight="1">
      <c r="C54" s="39">
        <v>17</v>
      </c>
      <c r="D54" s="40" t="str">
        <f>IF(AnaSayfa!C21=0," ",AnaSayfa!C21)</f>
        <v> </v>
      </c>
      <c r="E54" s="40" t="str">
        <f>IF(AnaSayfa!D21=0," ",AnaSayfa!D21)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1" t="str">
        <f t="shared" si="2"/>
        <v> </v>
      </c>
      <c r="AF54" s="42" t="str">
        <f t="shared" si="3"/>
        <v> </v>
      </c>
      <c r="AH54" s="43"/>
    </row>
    <row r="55" spans="3:34" ht="15" customHeight="1">
      <c r="C55" s="39">
        <v>18</v>
      </c>
      <c r="D55" s="40" t="str">
        <f>IF(AnaSayfa!C22=0," ",AnaSayfa!C22)</f>
        <v> </v>
      </c>
      <c r="E55" s="40" t="str">
        <f>IF(AnaSayfa!D22=0," ",AnaSayfa!D22)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1" t="str">
        <f t="shared" si="2"/>
        <v> </v>
      </c>
      <c r="AF55" s="42" t="str">
        <f t="shared" si="3"/>
        <v> </v>
      </c>
      <c r="AH55" s="43"/>
    </row>
    <row r="56" spans="3:34" ht="15" customHeight="1">
      <c r="C56" s="39">
        <v>19</v>
      </c>
      <c r="D56" s="40" t="str">
        <f>IF(AnaSayfa!C23=0," ",AnaSayfa!C23)</f>
        <v> </v>
      </c>
      <c r="E56" s="40" t="str">
        <f>IF(AnaSayfa!D23=0," ",AnaSayfa!D23)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1" t="str">
        <f t="shared" si="2"/>
        <v> </v>
      </c>
      <c r="AF56" s="42" t="str">
        <f t="shared" si="3"/>
        <v> </v>
      </c>
      <c r="AH56" s="43"/>
    </row>
    <row r="57" spans="3:34" ht="15" customHeight="1">
      <c r="C57" s="39">
        <v>20</v>
      </c>
      <c r="D57" s="40" t="str">
        <f>IF(AnaSayfa!C24=0," ",AnaSayfa!C24)</f>
        <v> </v>
      </c>
      <c r="E57" s="40" t="str">
        <f>IF(AnaSayfa!D24=0," ",AnaSayfa!D24)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1" t="str">
        <f t="shared" si="2"/>
        <v> </v>
      </c>
      <c r="AF57" s="42" t="str">
        <f t="shared" si="3"/>
        <v> </v>
      </c>
      <c r="AH57" s="43"/>
    </row>
    <row r="58" spans="3:34" ht="15" customHeight="1">
      <c r="C58" s="39">
        <v>21</v>
      </c>
      <c r="D58" s="40" t="str">
        <f>IF(AnaSayfa!C25=0," ",AnaSayfa!C25)</f>
        <v> </v>
      </c>
      <c r="E58" s="40" t="str">
        <f>IF(AnaSayfa!D25=0," ",AnaSayfa!D25)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1" t="str">
        <f t="shared" si="2"/>
        <v> </v>
      </c>
      <c r="AF58" s="42" t="str">
        <f t="shared" si="3"/>
        <v> </v>
      </c>
      <c r="AH58" s="43"/>
    </row>
    <row r="59" spans="3:34" ht="15" customHeight="1">
      <c r="C59" s="39">
        <v>22</v>
      </c>
      <c r="D59" s="40" t="str">
        <f>IF(AnaSayfa!C26=0," ",AnaSayfa!C26)</f>
        <v> </v>
      </c>
      <c r="E59" s="40" t="str">
        <f>IF(AnaSayfa!D26=0," ",AnaSayfa!D26)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1" t="str">
        <f t="shared" si="2"/>
        <v> </v>
      </c>
      <c r="AF59" s="42" t="str">
        <f t="shared" si="3"/>
        <v> </v>
      </c>
      <c r="AH59" s="43"/>
    </row>
    <row r="60" spans="3:34" ht="15" customHeight="1">
      <c r="C60" s="39">
        <v>23</v>
      </c>
      <c r="D60" s="40" t="str">
        <f>IF(AnaSayfa!C27=0," ",AnaSayfa!C27)</f>
        <v> </v>
      </c>
      <c r="E60" s="40" t="str">
        <f>IF(AnaSayfa!D27=0," ",AnaSayfa!D27)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1" t="str">
        <f t="shared" si="2"/>
        <v> </v>
      </c>
      <c r="AF60" s="42" t="str">
        <f t="shared" si="3"/>
        <v> </v>
      </c>
      <c r="AH60" s="43"/>
    </row>
    <row r="61" spans="3:34" ht="15" customHeight="1">
      <c r="C61" s="39">
        <v>24</v>
      </c>
      <c r="D61" s="40" t="str">
        <f>IF(AnaSayfa!C28=0," ",AnaSayfa!C28)</f>
        <v> </v>
      </c>
      <c r="E61" s="40" t="str">
        <f>IF(AnaSayfa!D28=0," ",AnaSayfa!D28)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1" t="str">
        <f t="shared" si="2"/>
        <v> </v>
      </c>
      <c r="AF61" s="42" t="str">
        <f t="shared" si="3"/>
        <v> </v>
      </c>
      <c r="AH61" s="43"/>
    </row>
    <row r="62" spans="3:34" ht="15" customHeight="1">
      <c r="C62" s="39">
        <v>25</v>
      </c>
      <c r="D62" s="40" t="str">
        <f>IF(AnaSayfa!C29=0," ",AnaSayfa!C29)</f>
        <v> </v>
      </c>
      <c r="E62" s="40" t="str">
        <f>IF(AnaSayfa!D29=0," ",AnaSayfa!D29)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1" t="str">
        <f t="shared" si="2"/>
        <v> </v>
      </c>
      <c r="AF62" s="42" t="str">
        <f t="shared" si="3"/>
        <v> </v>
      </c>
      <c r="AH62" s="43"/>
    </row>
    <row r="63" spans="3:34" ht="15" customHeight="1">
      <c r="C63" s="39">
        <v>26</v>
      </c>
      <c r="D63" s="40" t="str">
        <f>IF(AnaSayfa!C30=0," ",AnaSayfa!C30)</f>
        <v> </v>
      </c>
      <c r="E63" s="40" t="str">
        <f>IF(AnaSayfa!D30=0," ",AnaSayfa!D30)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1" t="str">
        <f t="shared" si="2"/>
        <v> </v>
      </c>
      <c r="AF63" s="42" t="str">
        <f t="shared" si="3"/>
        <v> </v>
      </c>
      <c r="AH63" s="43"/>
    </row>
    <row r="64" spans="3:32" ht="15" customHeight="1">
      <c r="C64" s="39">
        <v>27</v>
      </c>
      <c r="D64" s="40" t="str">
        <f>IF(AnaSayfa!C31=0," ",AnaSayfa!C31)</f>
        <v> </v>
      </c>
      <c r="E64" s="40" t="str">
        <f>IF(AnaSayfa!D31=0," ",AnaSayfa!D31)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1" t="str">
        <f t="shared" si="2"/>
        <v> </v>
      </c>
      <c r="AF64" s="42" t="str">
        <f t="shared" si="3"/>
        <v> </v>
      </c>
    </row>
    <row r="65" spans="3:32" ht="15" customHeight="1">
      <c r="C65" s="39">
        <v>28</v>
      </c>
      <c r="D65" s="40" t="str">
        <f>IF(AnaSayfa!C32=0," ",AnaSayfa!C32)</f>
        <v> </v>
      </c>
      <c r="E65" s="40" t="str">
        <f>IF(AnaSayfa!D32=0," ",AnaSayfa!D32)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1" t="str">
        <f t="shared" si="2"/>
        <v> </v>
      </c>
      <c r="AF65" s="42" t="str">
        <f t="shared" si="3"/>
        <v> </v>
      </c>
    </row>
    <row r="66" spans="3:32" ht="15" customHeight="1">
      <c r="C66" s="39">
        <v>29</v>
      </c>
      <c r="D66" s="40" t="str">
        <f>IF(AnaSayfa!C33=0," ",AnaSayfa!C33)</f>
        <v> </v>
      </c>
      <c r="E66" s="40" t="str">
        <f>IF(AnaSayfa!D33=0," ",AnaSayfa!D33)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1" t="str">
        <f t="shared" si="2"/>
        <v> </v>
      </c>
      <c r="AF66" s="42" t="str">
        <f t="shared" si="3"/>
        <v> </v>
      </c>
    </row>
    <row r="67" spans="3:32" ht="15" customHeight="1">
      <c r="C67" s="39">
        <v>30</v>
      </c>
      <c r="D67" s="40" t="str">
        <f>IF(AnaSayfa!C34=0," ",AnaSayfa!C34)</f>
        <v> </v>
      </c>
      <c r="E67" s="40" t="str">
        <f>IF(AnaSayfa!D34=0," ",AnaSayfa!D34)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1" t="str">
        <f t="shared" si="2"/>
        <v> </v>
      </c>
      <c r="AF67" s="42" t="str">
        <f t="shared" si="3"/>
        <v> </v>
      </c>
    </row>
    <row r="68" spans="3:32" ht="15" customHeight="1">
      <c r="C68" s="39">
        <v>31</v>
      </c>
      <c r="D68" s="40" t="str">
        <f>IF(AnaSayfa!C35=0," ",AnaSayfa!C35)</f>
        <v> </v>
      </c>
      <c r="E68" s="40" t="str">
        <f>IF(AnaSayfa!D35=0," ",AnaSayfa!D35)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1" t="str">
        <f t="shared" si="2"/>
        <v> </v>
      </c>
      <c r="AF68" s="42" t="str">
        <f t="shared" si="3"/>
        <v> </v>
      </c>
    </row>
    <row r="69" spans="3:32" ht="15" customHeight="1">
      <c r="C69" s="39">
        <v>32</v>
      </c>
      <c r="D69" s="40" t="str">
        <f>IF(AnaSayfa!C36=0," ",AnaSayfa!C36)</f>
        <v> </v>
      </c>
      <c r="E69" s="40" t="str">
        <f>IF(AnaSayfa!D36=0," ",AnaSayfa!D36)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1" t="str">
        <f t="shared" si="2"/>
        <v> </v>
      </c>
      <c r="AF69" s="42" t="str">
        <f t="shared" si="3"/>
        <v> </v>
      </c>
    </row>
    <row r="70" spans="3:32" ht="15" customHeight="1">
      <c r="C70" s="39">
        <v>33</v>
      </c>
      <c r="D70" s="40" t="str">
        <f>IF(AnaSayfa!C37=0," ",AnaSayfa!C37)</f>
        <v> </v>
      </c>
      <c r="E70" s="40" t="str">
        <f>IF(AnaSayfa!D37=0," ",AnaSayfa!D37)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1" t="str">
        <f t="shared" si="2"/>
        <v> </v>
      </c>
      <c r="AF70" s="42" t="str">
        <f t="shared" si="3"/>
        <v> </v>
      </c>
    </row>
    <row r="71" spans="3:32" ht="15" customHeight="1">
      <c r="C71" s="39">
        <v>34</v>
      </c>
      <c r="D71" s="40" t="str">
        <f>IF(AnaSayfa!C38=0," ",AnaSayfa!C38)</f>
        <v> </v>
      </c>
      <c r="E71" s="40" t="str">
        <f>IF(AnaSayfa!D38=0," ",AnaSayfa!D38)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1" t="str">
        <f t="shared" si="2"/>
        <v> </v>
      </c>
      <c r="AF71" s="42" t="str">
        <f t="shared" si="3"/>
        <v> </v>
      </c>
    </row>
    <row r="72" spans="3:32" ht="15" customHeight="1">
      <c r="C72" s="39">
        <v>35</v>
      </c>
      <c r="D72" s="40" t="str">
        <f>IF(AnaSayfa!C39=0," ",AnaSayfa!C39)</f>
        <v> </v>
      </c>
      <c r="E72" s="40" t="str">
        <f>IF(AnaSayfa!D39=0," ",AnaSayfa!D39)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1" t="str">
        <f t="shared" si="2"/>
        <v> </v>
      </c>
      <c r="AF72" s="42" t="str">
        <f t="shared" si="3"/>
        <v> </v>
      </c>
    </row>
    <row r="73" spans="3:32" ht="15" customHeight="1">
      <c r="C73" s="39">
        <v>36</v>
      </c>
      <c r="D73" s="40" t="str">
        <f>IF(AnaSayfa!C40=0," ",AnaSayfa!C40)</f>
        <v> </v>
      </c>
      <c r="E73" s="40" t="str">
        <f>IF(AnaSayfa!D40=0," ",AnaSayfa!D40)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1" t="str">
        <f t="shared" si="2"/>
        <v> </v>
      </c>
      <c r="AF73" s="42" t="str">
        <f t="shared" si="3"/>
        <v> </v>
      </c>
    </row>
    <row r="74" spans="3:32" ht="15" customHeight="1">
      <c r="C74" s="39">
        <v>37</v>
      </c>
      <c r="D74" s="40" t="str">
        <f>IF(AnaSayfa!C41=0," ",AnaSayfa!C41)</f>
        <v> </v>
      </c>
      <c r="E74" s="40" t="str">
        <f>IF(AnaSayfa!D41=0," ",AnaSayfa!D41)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1" t="str">
        <f t="shared" si="2"/>
        <v> </v>
      </c>
      <c r="AF74" s="42" t="str">
        <f t="shared" si="3"/>
        <v> </v>
      </c>
    </row>
    <row r="75" spans="3:32" ht="15" customHeight="1">
      <c r="C75" s="39">
        <v>38</v>
      </c>
      <c r="D75" s="40" t="str">
        <f>IF(AnaSayfa!C42=0," ",AnaSayfa!C42)</f>
        <v> </v>
      </c>
      <c r="E75" s="40" t="str">
        <f>IF(AnaSayfa!D42=0," ",AnaSayfa!D42)</f>
        <v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1" t="str">
        <f t="shared" si="2"/>
        <v> </v>
      </c>
      <c r="AF75" s="42" t="str">
        <f t="shared" si="3"/>
        <v> </v>
      </c>
    </row>
    <row r="76" spans="3:32" ht="15" customHeight="1">
      <c r="C76" s="39">
        <v>39</v>
      </c>
      <c r="D76" s="40" t="str">
        <f>IF(AnaSayfa!C43=0," ",AnaSayfa!C43)</f>
        <v> </v>
      </c>
      <c r="E76" s="40" t="str">
        <f>IF(AnaSayfa!D43=0," ",AnaSayfa!D43)</f>
        <v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1" t="str">
        <f t="shared" si="2"/>
        <v> </v>
      </c>
      <c r="AF76" s="42" t="str">
        <f t="shared" si="3"/>
        <v> </v>
      </c>
    </row>
    <row r="77" spans="3:32" ht="18" customHeight="1">
      <c r="C77" s="39">
        <v>40</v>
      </c>
      <c r="D77" s="40" t="str">
        <f>IF(AnaSayfa!C44=0," ",AnaSayfa!C44)</f>
        <v> </v>
      </c>
      <c r="E77" s="40" t="str">
        <f>IF(AnaSayfa!D44=0," ",AnaSayfa!D44)</f>
        <v> 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1" t="str">
        <f t="shared" si="2"/>
        <v> </v>
      </c>
      <c r="AF77" s="42" t="str">
        <f t="shared" si="3"/>
        <v> </v>
      </c>
    </row>
    <row r="78" spans="3:32" ht="24.75" customHeight="1" thickBot="1">
      <c r="C78" s="204" t="s">
        <v>7</v>
      </c>
      <c r="D78" s="205"/>
      <c r="E78" s="205"/>
      <c r="F78" s="44" t="str">
        <f>IF(F9=0," ",((SUM(F38:F77)/COUNT(F38:F77))*100)/F9)</f>
        <v> </v>
      </c>
      <c r="G78" s="44" t="str">
        <f>IF(F10=0," ",((SUM(G38:G77)/COUNT(G38:G77))*100)/F10)</f>
        <v> </v>
      </c>
      <c r="H78" s="44" t="str">
        <f>IF(F11=0," ",((SUM(H38:H77)/COUNT(H38:H77))*100)/F11)</f>
        <v> </v>
      </c>
      <c r="I78" s="44" t="str">
        <f>IF(F12=0," ",((SUM(I38:I77)/COUNT(I38:I77))*100)/F12)</f>
        <v> </v>
      </c>
      <c r="J78" s="44" t="str">
        <f>IF(F13=0," ",((SUM(J38:J77)/COUNT(J38:J77))*100)/F13)</f>
        <v> </v>
      </c>
      <c r="K78" s="44" t="str">
        <f>IF(F14=0," ",((SUM(K38:K77)/COUNT(K38:K77))*100)/F14)</f>
        <v> </v>
      </c>
      <c r="L78" s="44" t="str">
        <f>IF(F15=0," ",((SUM(L38:L77)/COUNT(L38:L77))*100)/F15)</f>
        <v> </v>
      </c>
      <c r="M78" s="44" t="str">
        <f>IF(F16=0," ",((SUM(M38:M77)/COUNT(M38:M77))*100)/F16)</f>
        <v> </v>
      </c>
      <c r="N78" s="44" t="str">
        <f>IF(F17=0," ",((SUM(N38:N77)/COUNT(N38:N77))*100)/F17)</f>
        <v> </v>
      </c>
      <c r="O78" s="44" t="str">
        <f>IF(F18=0," ",((SUM(O38:O77)/COUNT(O38:O77))*100)/F18)</f>
        <v> </v>
      </c>
      <c r="P78" s="44" t="str">
        <f>IF(F19=0," ",((SUM(P38:P77)/COUNT(P38:P77))*100)/F19)</f>
        <v> </v>
      </c>
      <c r="Q78" s="44" t="str">
        <f>IF(F20=0," ",((SUM(Q38:Q77)/COUNT(Q38:Q77))*100)/F20)</f>
        <v> </v>
      </c>
      <c r="R78" s="44" t="str">
        <f>IF(F21=0," ",((SUM(R38:R77)/COUNT(R38:R77))*100)/F21)</f>
        <v> </v>
      </c>
      <c r="S78" s="44" t="str">
        <f>IF(F22=0," ",((SUM(S38:S77)/COUNT(S38:S77))*100)/F22)</f>
        <v> </v>
      </c>
      <c r="T78" s="44" t="str">
        <f>IF(F23=0," ",((SUM(T38:T77)/COUNT(T38:T77))*100)/F23)</f>
        <v> </v>
      </c>
      <c r="U78" s="44" t="str">
        <f>IF(F24=0," ",((SUM(U38:U77)/COUNT(U38:U77))*100)/F24)</f>
        <v> </v>
      </c>
      <c r="V78" s="44" t="str">
        <f>IF(F25=0," ",((SUM(V38:V77)/COUNT(V38:V77))*100)/F25)</f>
        <v> </v>
      </c>
      <c r="W78" s="44" t="str">
        <f>IF(F26=0," ",((SUM(W38:W77)/COUNT(W38:W77))*100)/F26)</f>
        <v> </v>
      </c>
      <c r="X78" s="44" t="str">
        <f>IF(F27=0," ",((SUM(X38:X77)/COUNT(X38:X77))*100)/F27)</f>
        <v> </v>
      </c>
      <c r="Y78" s="44" t="str">
        <f>IF(F28=0," ",((SUM(Y38:Y77)/COUNT(Y38:Y77))*100)/F28)</f>
        <v> </v>
      </c>
      <c r="Z78" s="44" t="str">
        <f>IF(F29=0," ",((SUM(Z38:Z77)/COUNT(Z38:Z77))*100)/F29)</f>
        <v> </v>
      </c>
      <c r="AA78" s="44" t="str">
        <f>IF(F30=0," ",((SUM(AA38:AA77)/COUNT(AA38:AA77))*100)/F30)</f>
        <v> </v>
      </c>
      <c r="AB78" s="44" t="str">
        <f>IF(F31=0," ",((SUM(AB38:AB77)/COUNT(AB38:AB77))*100)/F31)</f>
        <v> </v>
      </c>
      <c r="AC78" s="44" t="str">
        <f>IF(F32=0," ",((SUM(AC38:AC77)/COUNT(AC38:AC77))*100)/F32)</f>
        <v> </v>
      </c>
      <c r="AD78" s="44" t="str">
        <f>IF(F33=0," ",((SUM(AD38:AD77)/COUNT(AD38:AD77))*100)/F33)</f>
        <v> </v>
      </c>
      <c r="AE78" s="46"/>
      <c r="AF78" s="46"/>
    </row>
    <row r="79" ht="12.75"/>
    <row r="80" spans="28:32" ht="12.75">
      <c r="AB80" s="230">
        <f>AnaSayfa!H22</f>
        <v>0</v>
      </c>
      <c r="AC80" s="230"/>
      <c r="AD80" s="230"/>
      <c r="AE80" s="230"/>
      <c r="AF80" s="230"/>
    </row>
    <row r="81" spans="25:33" ht="12.75">
      <c r="Y81" s="47"/>
      <c r="Z81" s="47"/>
      <c r="AA81" s="47"/>
      <c r="AG81" s="47"/>
    </row>
    <row r="82" spans="25:33" ht="12.75">
      <c r="Y82" s="48"/>
      <c r="Z82" s="48"/>
      <c r="AA82" s="48"/>
      <c r="AB82" s="218" t="str">
        <f>AnaSayfa!H5</f>
        <v>ZAFER TEPELİ</v>
      </c>
      <c r="AC82" s="218"/>
      <c r="AD82" s="218"/>
      <c r="AE82" s="218"/>
      <c r="AF82" s="218"/>
      <c r="AG82" s="48"/>
    </row>
    <row r="83" spans="25:33" ht="12.75">
      <c r="Y83" s="48"/>
      <c r="Z83" s="48"/>
      <c r="AA83" s="48"/>
      <c r="AB83" s="218" t="s">
        <v>37</v>
      </c>
      <c r="AC83" s="218"/>
      <c r="AD83" s="218"/>
      <c r="AE83" s="218"/>
      <c r="AF83" s="218"/>
      <c r="AG83" s="4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 password="CA79" sheet="1" selectLockedCells="1"/>
  <mergeCells count="78">
    <mergeCell ref="AB83:AF83"/>
    <mergeCell ref="C34:E34"/>
    <mergeCell ref="C36:E36"/>
    <mergeCell ref="F36:AD36"/>
    <mergeCell ref="AE36:AE37"/>
    <mergeCell ref="AF36:AF37"/>
    <mergeCell ref="C78:E78"/>
    <mergeCell ref="D32:E32"/>
    <mergeCell ref="D33:E33"/>
    <mergeCell ref="AB80:AF80"/>
    <mergeCell ref="AB82:AF82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7:E17"/>
    <mergeCell ref="D18:E18"/>
    <mergeCell ref="H18:AF18"/>
    <mergeCell ref="D19:E19"/>
    <mergeCell ref="D16:E16"/>
    <mergeCell ref="H16:N16"/>
    <mergeCell ref="O16:P16"/>
    <mergeCell ref="AC16:AF16"/>
    <mergeCell ref="D15:E15"/>
    <mergeCell ref="H15:N15"/>
    <mergeCell ref="O15:P15"/>
    <mergeCell ref="AC15:AF15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0:E10"/>
    <mergeCell ref="H10:N10"/>
    <mergeCell ref="O10:P10"/>
    <mergeCell ref="D11:E11"/>
    <mergeCell ref="H11:N11"/>
    <mergeCell ref="O11:P11"/>
    <mergeCell ref="H8:P8"/>
    <mergeCell ref="D9:E9"/>
    <mergeCell ref="H9:N9"/>
    <mergeCell ref="O9:P9"/>
    <mergeCell ref="R5:AC5"/>
    <mergeCell ref="AD5:AE5"/>
    <mergeCell ref="G5:H5"/>
    <mergeCell ref="I5:P5"/>
    <mergeCell ref="AH5:AJ7"/>
    <mergeCell ref="C6:D6"/>
    <mergeCell ref="E6:F6"/>
    <mergeCell ref="G6:H6"/>
    <mergeCell ref="I6:P6"/>
    <mergeCell ref="R6:AF6"/>
    <mergeCell ref="R7:AF10"/>
    <mergeCell ref="C8:E8"/>
    <mergeCell ref="C5:D5"/>
    <mergeCell ref="E5:F5"/>
    <mergeCell ref="C2:AF2"/>
    <mergeCell ref="AH2:AJ2"/>
    <mergeCell ref="C3:D3"/>
    <mergeCell ref="E3:P3"/>
    <mergeCell ref="R3:AF4"/>
    <mergeCell ref="AH3:AJ3"/>
    <mergeCell ref="C4:D4"/>
    <mergeCell ref="E4:F4"/>
    <mergeCell ref="G4:H4"/>
    <mergeCell ref="I4:P4"/>
  </mergeCells>
  <conditionalFormatting sqref="F78:O78">
    <cfRule type="cellIs" priority="4" dxfId="7" operator="lessThan" stopIfTrue="1">
      <formula>50</formula>
    </cfRule>
  </conditionalFormatting>
  <conditionalFormatting sqref="F78:AD78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F38:AF77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AE92"/>
  <sheetViews>
    <sheetView zoomScalePageLayoutView="0" workbookViewId="0" topLeftCell="A1">
      <selection activeCell="L39" sqref="L39"/>
    </sheetView>
  </sheetViews>
  <sheetFormatPr defaultColWidth="0" defaultRowHeight="0" customHeight="1" zeroHeight="1"/>
  <cols>
    <col min="1" max="1" width="2.875" style="11" customWidth="1"/>
    <col min="2" max="2" width="2.75390625" style="11" customWidth="1"/>
    <col min="3" max="3" width="5.625" style="11" customWidth="1"/>
    <col min="4" max="4" width="6.75390625" style="11" customWidth="1"/>
    <col min="5" max="5" width="26.375" style="11" customWidth="1"/>
    <col min="6" max="25" width="5.75390625" style="11" customWidth="1"/>
    <col min="26" max="26" width="5.625" style="11" customWidth="1"/>
    <col min="27" max="27" width="10.25390625" style="11" customWidth="1"/>
    <col min="28" max="28" width="8.375" style="11" customWidth="1"/>
    <col min="29" max="29" width="23.375" style="12" hidden="1" customWidth="1"/>
    <col min="30" max="30" width="9.125" style="13" hidden="1" customWidth="1"/>
    <col min="31" max="31" width="25.00390625" style="13" hidden="1" customWidth="1"/>
    <col min="32" max="33" width="0" style="11" hidden="1" customWidth="1"/>
    <col min="34" max="34" width="23.375" style="11" hidden="1" customWidth="1"/>
    <col min="35" max="35" width="9.125" style="11" hidden="1" customWidth="1"/>
    <col min="36" max="36" width="25.00390625" style="11" hidden="1" customWidth="1"/>
    <col min="37" max="16384" width="9.125" style="11" hidden="1" customWidth="1"/>
  </cols>
  <sheetData>
    <row r="1" ht="9" customHeight="1"/>
    <row r="2" spans="3:31" ht="30" customHeight="1" thickBot="1"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4"/>
      <c r="AC2" s="170"/>
      <c r="AD2" s="170"/>
      <c r="AE2" s="170"/>
    </row>
    <row r="3" spans="2:31" ht="15" customHeight="1">
      <c r="B3" s="15"/>
      <c r="C3" s="173" t="s">
        <v>12</v>
      </c>
      <c r="D3" s="174"/>
      <c r="E3" s="160" t="str">
        <f>AnaSayfa!G4&amp;AnaSayfa!H4</f>
        <v>:GÖKÇEADA MESLEKİ VE TEKNİK ANADOLU LİSESİ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"/>
      <c r="R3" s="256" t="s">
        <v>54</v>
      </c>
      <c r="S3" s="257"/>
      <c r="T3" s="257"/>
      <c r="U3" s="257"/>
      <c r="V3" s="257"/>
      <c r="W3" s="257"/>
      <c r="X3" s="257"/>
      <c r="Y3" s="257"/>
      <c r="Z3" s="257"/>
      <c r="AA3" s="258"/>
      <c r="AB3" s="14"/>
      <c r="AC3" s="171"/>
      <c r="AD3" s="170"/>
      <c r="AE3" s="170"/>
    </row>
    <row r="4" spans="2:27" ht="15" customHeight="1" thickBot="1">
      <c r="B4" s="15"/>
      <c r="C4" s="164" t="s">
        <v>13</v>
      </c>
      <c r="D4" s="165"/>
      <c r="E4" s="166" t="str">
        <f>AnaSayfa!G6&amp;AnaSayfa!H6</f>
        <v>:</v>
      </c>
      <c r="F4" s="166"/>
      <c r="G4" s="181" t="s">
        <v>15</v>
      </c>
      <c r="H4" s="181"/>
      <c r="I4" s="166" t="str">
        <f>AnaSayfa!G7&amp;" "&amp;AnaSayfa!H7</f>
        <v>: </v>
      </c>
      <c r="J4" s="166"/>
      <c r="K4" s="166"/>
      <c r="L4" s="166"/>
      <c r="M4" s="166"/>
      <c r="N4" s="166"/>
      <c r="O4" s="166"/>
      <c r="P4" s="183"/>
      <c r="Q4" s="17"/>
      <c r="R4" s="259"/>
      <c r="S4" s="260"/>
      <c r="T4" s="260"/>
      <c r="U4" s="260"/>
      <c r="V4" s="260"/>
      <c r="W4" s="260"/>
      <c r="X4" s="260"/>
      <c r="Y4" s="260"/>
      <c r="Z4" s="260"/>
      <c r="AA4" s="261"/>
    </row>
    <row r="5" spans="2:31" ht="15" customHeight="1">
      <c r="B5" s="15"/>
      <c r="C5" s="164" t="s">
        <v>14</v>
      </c>
      <c r="D5" s="165"/>
      <c r="E5" s="166" t="s">
        <v>58</v>
      </c>
      <c r="F5" s="166"/>
      <c r="G5" s="181" t="s">
        <v>59</v>
      </c>
      <c r="H5" s="181"/>
      <c r="I5" s="166" t="s">
        <v>58</v>
      </c>
      <c r="J5" s="166"/>
      <c r="K5" s="166"/>
      <c r="L5" s="166"/>
      <c r="M5" s="166"/>
      <c r="N5" s="166"/>
      <c r="O5" s="166"/>
      <c r="P5" s="183"/>
      <c r="Q5" s="16"/>
      <c r="R5" s="162" t="str">
        <f>AnaSayfa!H25&amp;"'de Performans başarı yüzdesi"</f>
        <v>'de Performans başarı yüzdesi</v>
      </c>
      <c r="S5" s="163"/>
      <c r="T5" s="163"/>
      <c r="U5" s="163"/>
      <c r="V5" s="163"/>
      <c r="W5" s="163"/>
      <c r="X5" s="163"/>
      <c r="Y5" s="203" t="e">
        <f>O16</f>
        <v>#DIV/0!</v>
      </c>
      <c r="Z5" s="203"/>
      <c r="AA5" s="18" t="s">
        <v>18</v>
      </c>
      <c r="AC5" s="193" t="s">
        <v>29</v>
      </c>
      <c r="AD5" s="193"/>
      <c r="AE5" s="193"/>
    </row>
    <row r="6" spans="2:31" ht="15" customHeight="1" thickBot="1">
      <c r="B6" s="15"/>
      <c r="C6" s="188" t="s">
        <v>26</v>
      </c>
      <c r="D6" s="189"/>
      <c r="E6" s="201" t="str">
        <f>AnaSayfa!G8&amp;AnaSayfa!H9</f>
        <v>:</v>
      </c>
      <c r="F6" s="201"/>
      <c r="G6" s="200" t="s">
        <v>25</v>
      </c>
      <c r="H6" s="200"/>
      <c r="I6" s="201" t="str">
        <f>AnaSayfa!G9&amp;" "&amp;AnaSayfa!H8</f>
        <v>: </v>
      </c>
      <c r="J6" s="201"/>
      <c r="K6" s="201"/>
      <c r="L6" s="201"/>
      <c r="M6" s="201"/>
      <c r="N6" s="201"/>
      <c r="O6" s="201"/>
      <c r="P6" s="202"/>
      <c r="Q6" s="16"/>
      <c r="R6" s="215" t="s">
        <v>39</v>
      </c>
      <c r="S6" s="216"/>
      <c r="T6" s="216"/>
      <c r="U6" s="216"/>
      <c r="V6" s="216"/>
      <c r="W6" s="216"/>
      <c r="X6" s="216"/>
      <c r="Y6" s="216"/>
      <c r="Z6" s="216"/>
      <c r="AA6" s="217"/>
      <c r="AC6" s="193"/>
      <c r="AD6" s="193"/>
      <c r="AE6" s="193"/>
    </row>
    <row r="7" spans="3:31" ht="13.5" customHeight="1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94" t="e">
        <f>CONCATENATE(AE9,AE10,AE11,AE12,AE13,AE14,AE15,AE16,AE17,AE18,AE19,AE20,AE21,AE23,AE24,AE25,AE26,#REF!,#REF!,#REF!,#REF!,#REF!,AE27,AE28)</f>
        <v>#DIV/0!</v>
      </c>
      <c r="S7" s="195"/>
      <c r="T7" s="195"/>
      <c r="U7" s="195"/>
      <c r="V7" s="195"/>
      <c r="W7" s="195"/>
      <c r="X7" s="195"/>
      <c r="Y7" s="195"/>
      <c r="Z7" s="195"/>
      <c r="AA7" s="196"/>
      <c r="AC7" s="193"/>
      <c r="AD7" s="193"/>
      <c r="AE7" s="193"/>
    </row>
    <row r="8" spans="3:27" ht="21" customHeight="1">
      <c r="C8" s="251" t="s">
        <v>56</v>
      </c>
      <c r="D8" s="252"/>
      <c r="E8" s="252"/>
      <c r="F8" s="53" t="s">
        <v>16</v>
      </c>
      <c r="G8" s="17"/>
      <c r="H8" s="253" t="s">
        <v>57</v>
      </c>
      <c r="I8" s="254"/>
      <c r="J8" s="254"/>
      <c r="K8" s="254"/>
      <c r="L8" s="254"/>
      <c r="M8" s="254"/>
      <c r="N8" s="254"/>
      <c r="O8" s="254"/>
      <c r="P8" s="255"/>
      <c r="Q8" s="20"/>
      <c r="R8" s="194"/>
      <c r="S8" s="195"/>
      <c r="T8" s="195"/>
      <c r="U8" s="195"/>
      <c r="V8" s="195"/>
      <c r="W8" s="195"/>
      <c r="X8" s="195"/>
      <c r="Y8" s="195"/>
      <c r="Z8" s="195"/>
      <c r="AA8" s="196"/>
    </row>
    <row r="9" spans="3:31" ht="19.5" customHeight="1">
      <c r="C9" s="21">
        <v>1</v>
      </c>
      <c r="D9" s="235" t="s">
        <v>97</v>
      </c>
      <c r="E9" s="236"/>
      <c r="F9" s="2">
        <v>5</v>
      </c>
      <c r="G9" s="17"/>
      <c r="H9" s="184" t="s">
        <v>31</v>
      </c>
      <c r="I9" s="185"/>
      <c r="J9" s="185"/>
      <c r="K9" s="185"/>
      <c r="L9" s="185"/>
      <c r="M9" s="185"/>
      <c r="N9" s="185"/>
      <c r="O9" s="186">
        <f>COUNTIF(AA35:AA74,"GEÇMEZ")</f>
        <v>0</v>
      </c>
      <c r="P9" s="187"/>
      <c r="Q9" s="20"/>
      <c r="R9" s="194"/>
      <c r="S9" s="195"/>
      <c r="T9" s="195"/>
      <c r="U9" s="195"/>
      <c r="V9" s="195"/>
      <c r="W9" s="195"/>
      <c r="X9" s="195"/>
      <c r="Y9" s="195"/>
      <c r="Z9" s="195"/>
      <c r="AA9" s="196"/>
      <c r="AC9" s="22" t="str">
        <f aca="true" t="shared" si="0" ref="AC9:AC28">IF(D9=0,"",D9)</f>
        <v>Bilgi kaynaklarına nasıl ulaşacağını bilir.</v>
      </c>
      <c r="AD9" s="23" t="e">
        <f>F75</f>
        <v>#DIV/0!</v>
      </c>
      <c r="AE9" s="13" t="e">
        <f>IF(AD9&lt;50,"    * "&amp;AC9,"")</f>
        <v>#DIV/0!</v>
      </c>
    </row>
    <row r="10" spans="3:31" ht="19.5" customHeight="1">
      <c r="C10" s="21">
        <v>2</v>
      </c>
      <c r="D10" s="235" t="s">
        <v>98</v>
      </c>
      <c r="E10" s="236"/>
      <c r="F10" s="2">
        <v>5</v>
      </c>
      <c r="G10" s="17"/>
      <c r="H10" s="184" t="s">
        <v>32</v>
      </c>
      <c r="I10" s="185"/>
      <c r="J10" s="185"/>
      <c r="K10" s="185"/>
      <c r="L10" s="185"/>
      <c r="M10" s="185"/>
      <c r="N10" s="185"/>
      <c r="O10" s="186">
        <f>COUNTIF(AA35:AA74,"GEÇER")</f>
        <v>0</v>
      </c>
      <c r="P10" s="187"/>
      <c r="Q10" s="20"/>
      <c r="R10" s="194"/>
      <c r="S10" s="195"/>
      <c r="T10" s="195"/>
      <c r="U10" s="195"/>
      <c r="V10" s="195"/>
      <c r="W10" s="195"/>
      <c r="X10" s="195"/>
      <c r="Y10" s="195"/>
      <c r="Z10" s="195"/>
      <c r="AA10" s="196"/>
      <c r="AC10" s="22" t="str">
        <f t="shared" si="0"/>
        <v>Ulaştığı kaynaklardan etkin biçimde yararlanır.</v>
      </c>
      <c r="AD10" s="23" t="e">
        <f>G75</f>
        <v>#DIV/0!</v>
      </c>
      <c r="AE10" s="13" t="e">
        <f aca="true" t="shared" si="1" ref="AE10:AE28">IF(AD10&lt;50,"    * "&amp;AC10,"")</f>
        <v>#DIV/0!</v>
      </c>
    </row>
    <row r="11" spans="3:31" ht="19.5" customHeight="1">
      <c r="C11" s="21">
        <v>3</v>
      </c>
      <c r="D11" s="235" t="s">
        <v>99</v>
      </c>
      <c r="E11" s="236"/>
      <c r="F11" s="2">
        <v>5</v>
      </c>
      <c r="G11" s="17"/>
      <c r="H11" s="184" t="s">
        <v>33</v>
      </c>
      <c r="I11" s="185"/>
      <c r="J11" s="185"/>
      <c r="K11" s="185"/>
      <c r="L11" s="185"/>
      <c r="M11" s="185"/>
      <c r="N11" s="185"/>
      <c r="O11" s="186">
        <f>COUNTIF(AA35:AA74,"ORTA")</f>
        <v>0</v>
      </c>
      <c r="P11" s="187"/>
      <c r="Q11" s="20"/>
      <c r="R11" s="197" t="s">
        <v>55</v>
      </c>
      <c r="S11" s="198"/>
      <c r="T11" s="198"/>
      <c r="U11" s="198"/>
      <c r="V11" s="198"/>
      <c r="W11" s="198"/>
      <c r="X11" s="198"/>
      <c r="Y11" s="198"/>
      <c r="Z11" s="198"/>
      <c r="AA11" s="199"/>
      <c r="AC11" s="22" t="str">
        <f t="shared" si="0"/>
        <v>Derse değişik yardımcı kaynaklarla gelir.</v>
      </c>
      <c r="AD11" s="23" t="e">
        <f>H75</f>
        <v>#DIV/0!</v>
      </c>
      <c r="AE11" s="13" t="e">
        <f t="shared" si="1"/>
        <v>#DIV/0!</v>
      </c>
    </row>
    <row r="12" spans="3:31" ht="19.5" customHeight="1">
      <c r="C12" s="21">
        <v>4</v>
      </c>
      <c r="D12" s="235" t="s">
        <v>100</v>
      </c>
      <c r="E12" s="236"/>
      <c r="F12" s="2">
        <v>5</v>
      </c>
      <c r="G12" s="17"/>
      <c r="H12" s="184" t="s">
        <v>34</v>
      </c>
      <c r="I12" s="185"/>
      <c r="J12" s="185"/>
      <c r="K12" s="185"/>
      <c r="L12" s="185"/>
      <c r="M12" s="185"/>
      <c r="N12" s="185"/>
      <c r="O12" s="186">
        <f>COUNTIF(AA35:AA74,"İYİ")</f>
        <v>0</v>
      </c>
      <c r="P12" s="187"/>
      <c r="Q12" s="20"/>
      <c r="R12" s="197"/>
      <c r="S12" s="198"/>
      <c r="T12" s="198"/>
      <c r="U12" s="198"/>
      <c r="V12" s="198"/>
      <c r="W12" s="198"/>
      <c r="X12" s="198"/>
      <c r="Y12" s="198"/>
      <c r="Z12" s="198"/>
      <c r="AA12" s="199"/>
      <c r="AC12" s="22" t="str">
        <f t="shared" si="0"/>
        <v>Derse gerekli hazırlıklar yaparak gelir.</v>
      </c>
      <c r="AD12" s="23" t="e">
        <f>I75</f>
        <v>#DIV/0!</v>
      </c>
      <c r="AE12" s="13" t="e">
        <f t="shared" si="1"/>
        <v>#DIV/0!</v>
      </c>
    </row>
    <row r="13" spans="3:31" ht="19.5" customHeight="1">
      <c r="C13" s="21">
        <v>5</v>
      </c>
      <c r="D13" s="235" t="s">
        <v>101</v>
      </c>
      <c r="E13" s="236"/>
      <c r="F13" s="2">
        <v>5</v>
      </c>
      <c r="G13" s="17"/>
      <c r="H13" s="184" t="s">
        <v>35</v>
      </c>
      <c r="I13" s="185"/>
      <c r="J13" s="185"/>
      <c r="K13" s="185"/>
      <c r="L13" s="185"/>
      <c r="M13" s="185"/>
      <c r="N13" s="185"/>
      <c r="O13" s="186">
        <f>COUNTIF(AA35:AA74,"PEKİYİ")</f>
        <v>0</v>
      </c>
      <c r="P13" s="187"/>
      <c r="Q13" s="20"/>
      <c r="R13" s="197"/>
      <c r="S13" s="198"/>
      <c r="T13" s="198"/>
      <c r="U13" s="198"/>
      <c r="V13" s="198"/>
      <c r="W13" s="198"/>
      <c r="X13" s="198"/>
      <c r="Y13" s="198"/>
      <c r="Z13" s="198"/>
      <c r="AA13" s="199"/>
      <c r="AC13" s="22" t="str">
        <f t="shared" si="0"/>
        <v>Ders araç gereçlerini özenli kullanır.</v>
      </c>
      <c r="AD13" s="23" t="e">
        <f>J75</f>
        <v>#DIV/0!</v>
      </c>
      <c r="AE13" s="13" t="e">
        <f t="shared" si="1"/>
        <v>#DIV/0!</v>
      </c>
    </row>
    <row r="14" spans="3:31" ht="19.5" customHeight="1">
      <c r="C14" s="21">
        <v>6</v>
      </c>
      <c r="D14" s="235" t="s">
        <v>116</v>
      </c>
      <c r="E14" s="236"/>
      <c r="F14" s="2">
        <v>5</v>
      </c>
      <c r="G14" s="17"/>
      <c r="H14" s="190"/>
      <c r="I14" s="191"/>
      <c r="J14" s="191"/>
      <c r="K14" s="191"/>
      <c r="L14" s="191"/>
      <c r="M14" s="191"/>
      <c r="N14" s="191"/>
      <c r="O14" s="191"/>
      <c r="P14" s="192"/>
      <c r="Q14" s="20"/>
      <c r="R14" s="197"/>
      <c r="S14" s="198"/>
      <c r="T14" s="198"/>
      <c r="U14" s="198"/>
      <c r="V14" s="198"/>
      <c r="W14" s="198"/>
      <c r="X14" s="198"/>
      <c r="Y14" s="198"/>
      <c r="Z14" s="198"/>
      <c r="AA14" s="199"/>
      <c r="AC14" s="22" t="str">
        <f t="shared" si="0"/>
        <v>Aldığı ödevleri zamanında teslim eder.</v>
      </c>
      <c r="AD14" s="23" t="e">
        <f>K75</f>
        <v>#DIV/0!</v>
      </c>
      <c r="AE14" s="13" t="e">
        <f t="shared" si="1"/>
        <v>#DIV/0!</v>
      </c>
    </row>
    <row r="15" spans="3:31" ht="17.25" customHeight="1">
      <c r="C15" s="21">
        <v>7</v>
      </c>
      <c r="D15" s="235" t="s">
        <v>102</v>
      </c>
      <c r="E15" s="236"/>
      <c r="F15" s="2">
        <v>5</v>
      </c>
      <c r="G15" s="17"/>
      <c r="H15" s="184" t="s">
        <v>10</v>
      </c>
      <c r="I15" s="185"/>
      <c r="J15" s="185"/>
      <c r="K15" s="185"/>
      <c r="L15" s="185"/>
      <c r="M15" s="185"/>
      <c r="N15" s="185"/>
      <c r="O15" s="213" t="str">
        <f>IF(COUNT(Z35:Z74)=0," ",SUM(Z35:Z74)/COUNT(Z35:Z74))</f>
        <v> </v>
      </c>
      <c r="P15" s="214"/>
      <c r="Q15" s="24"/>
      <c r="R15" s="25"/>
      <c r="S15" s="26"/>
      <c r="T15" s="26"/>
      <c r="U15" s="26"/>
      <c r="V15" s="26"/>
      <c r="W15" s="26"/>
      <c r="X15" s="219">
        <f>AnaSayfa!H9</f>
        <v>0</v>
      </c>
      <c r="Y15" s="219"/>
      <c r="Z15" s="219"/>
      <c r="AA15" s="220"/>
      <c r="AC15" s="22" t="str">
        <f t="shared" si="0"/>
        <v>Konu ile ilgili görüşlerini çekinmeden ifade eder.</v>
      </c>
      <c r="AD15" s="23" t="e">
        <f>L75</f>
        <v>#DIV/0!</v>
      </c>
      <c r="AE15" s="13" t="e">
        <f t="shared" si="1"/>
        <v>#DIV/0!</v>
      </c>
    </row>
    <row r="16" spans="3:31" ht="19.5" customHeight="1" thickBot="1">
      <c r="C16" s="21">
        <v>8</v>
      </c>
      <c r="D16" s="235" t="s">
        <v>103</v>
      </c>
      <c r="E16" s="236"/>
      <c r="F16" s="2">
        <v>5</v>
      </c>
      <c r="G16" s="17"/>
      <c r="H16" s="228" t="s">
        <v>38</v>
      </c>
      <c r="I16" s="229"/>
      <c r="J16" s="229"/>
      <c r="K16" s="229"/>
      <c r="L16" s="229"/>
      <c r="M16" s="229"/>
      <c r="N16" s="229"/>
      <c r="O16" s="226" t="e">
        <f>SUM(O10:O13)/SUM(O9:O14)</f>
        <v>#DIV/0!</v>
      </c>
      <c r="P16" s="227"/>
      <c r="Q16" s="20"/>
      <c r="R16" s="27"/>
      <c r="S16" s="28"/>
      <c r="T16" s="28"/>
      <c r="U16" s="28"/>
      <c r="V16" s="28"/>
      <c r="W16" s="28"/>
      <c r="X16" s="221">
        <f>AnaSayfa!H10</f>
        <v>0</v>
      </c>
      <c r="Y16" s="221"/>
      <c r="Z16" s="221"/>
      <c r="AA16" s="222"/>
      <c r="AC16" s="22" t="str">
        <f t="shared" si="0"/>
        <v>Görüşü sorulduğunda söyler.</v>
      </c>
      <c r="AD16" s="23" t="e">
        <f>M75</f>
        <v>#DIV/0!</v>
      </c>
      <c r="AE16" s="13" t="e">
        <f t="shared" si="1"/>
        <v>#DIV/0!</v>
      </c>
    </row>
    <row r="17" spans="3:31" ht="19.5" customHeight="1" thickBot="1">
      <c r="C17" s="21">
        <v>9</v>
      </c>
      <c r="D17" s="235" t="s">
        <v>104</v>
      </c>
      <c r="E17" s="236"/>
      <c r="F17" s="2">
        <v>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/>
      <c r="AC17" s="22" t="str">
        <f t="shared" si="0"/>
        <v>Dersi geliştirtici ve düşündürücü sorular sorar.</v>
      </c>
      <c r="AD17" s="23" t="e">
        <f>N75</f>
        <v>#DIV/0!</v>
      </c>
      <c r="AE17" s="13" t="e">
        <f t="shared" si="1"/>
        <v>#DIV/0!</v>
      </c>
    </row>
    <row r="18" spans="3:31" ht="19.5" customHeight="1">
      <c r="C18" s="21">
        <v>10</v>
      </c>
      <c r="D18" s="235" t="s">
        <v>105</v>
      </c>
      <c r="E18" s="236"/>
      <c r="F18" s="2">
        <v>5</v>
      </c>
      <c r="G18" s="16"/>
      <c r="H18" s="223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C18" s="22" t="str">
        <f t="shared" si="0"/>
        <v>Özgün görüşler ve örneklerle derse katılır.</v>
      </c>
      <c r="AD18" s="23" t="e">
        <f>O75</f>
        <v>#DIV/0!</v>
      </c>
      <c r="AE18" s="13" t="e">
        <f t="shared" si="1"/>
        <v>#DIV/0!</v>
      </c>
    </row>
    <row r="19" spans="3:31" ht="19.5" customHeight="1">
      <c r="C19" s="21">
        <v>11</v>
      </c>
      <c r="D19" s="235" t="s">
        <v>106</v>
      </c>
      <c r="E19" s="236"/>
      <c r="F19" s="2">
        <v>5</v>
      </c>
      <c r="G19" s="1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C19" s="22" t="str">
        <f t="shared" si="0"/>
        <v>Kendisine verilen kaynaklarla yetinmeyip farklı kaynakları araştırır.</v>
      </c>
      <c r="AD19" s="23" t="e">
        <f>P75</f>
        <v>#DIV/0!</v>
      </c>
      <c r="AE19" s="13" t="e">
        <f t="shared" si="1"/>
        <v>#DIV/0!</v>
      </c>
    </row>
    <row r="20" spans="3:31" ht="19.5" customHeight="1">
      <c r="C20" s="21">
        <v>12</v>
      </c>
      <c r="D20" s="235" t="s">
        <v>107</v>
      </c>
      <c r="E20" s="236"/>
      <c r="F20" s="2">
        <v>5</v>
      </c>
      <c r="G20" s="1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C20" s="22" t="str">
        <f t="shared" si="0"/>
        <v>İnceleme ve araştırma ödevlerini özenerek yapar.</v>
      </c>
      <c r="AD20" s="23" t="e">
        <f>Q75</f>
        <v>#DIV/0!</v>
      </c>
      <c r="AE20" s="13" t="e">
        <f t="shared" si="1"/>
        <v>#DIV/0!</v>
      </c>
    </row>
    <row r="21" spans="3:31" ht="19.5" customHeight="1">
      <c r="C21" s="21">
        <v>13</v>
      </c>
      <c r="D21" s="235" t="s">
        <v>108</v>
      </c>
      <c r="E21" s="236"/>
      <c r="F21" s="2">
        <v>5</v>
      </c>
      <c r="G21" s="1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C21" s="22" t="str">
        <f t="shared" si="0"/>
        <v>Gözlemlerini dikkatli bir şekilde yapar.</v>
      </c>
      <c r="AD21" s="23" t="e">
        <f>R75</f>
        <v>#DIV/0!</v>
      </c>
      <c r="AE21" s="13" t="e">
        <f t="shared" si="1"/>
        <v>#DIV/0!</v>
      </c>
    </row>
    <row r="22" spans="3:31" ht="19.5" customHeight="1">
      <c r="C22" s="21">
        <v>14</v>
      </c>
      <c r="D22" s="235" t="s">
        <v>109</v>
      </c>
      <c r="E22" s="236"/>
      <c r="F22" s="2">
        <v>5</v>
      </c>
      <c r="G22" s="1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22" t="str">
        <f t="shared" si="0"/>
        <v>Gözlemleri sonucunda mantıksal çıkarımlarda bulunur.</v>
      </c>
      <c r="AD22" s="23" t="e">
        <f>S75</f>
        <v>#DIV/0!</v>
      </c>
      <c r="AE22" s="13" t="e">
        <f t="shared" si="1"/>
        <v>#DIV/0!</v>
      </c>
    </row>
    <row r="23" spans="3:31" ht="19.5" customHeight="1">
      <c r="C23" s="21">
        <v>15</v>
      </c>
      <c r="D23" s="235" t="s">
        <v>110</v>
      </c>
      <c r="E23" s="236"/>
      <c r="F23" s="2">
        <v>5</v>
      </c>
      <c r="G23" s="1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C23" s="22" t="str">
        <f t="shared" si="0"/>
        <v>Araştırma ve inceleme sonucunda genellemelere ulaşır.</v>
      </c>
      <c r="AD23" s="23" t="e">
        <f>T75</f>
        <v>#DIV/0!</v>
      </c>
      <c r="AE23" s="13" t="e">
        <f t="shared" si="1"/>
        <v>#DIV/0!</v>
      </c>
    </row>
    <row r="24" spans="3:31" ht="19.5" customHeight="1">
      <c r="C24" s="21">
        <v>16</v>
      </c>
      <c r="D24" s="235" t="s">
        <v>111</v>
      </c>
      <c r="E24" s="236"/>
      <c r="F24" s="2">
        <v>5</v>
      </c>
      <c r="G24" s="1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2" t="str">
        <f t="shared" si="0"/>
        <v>Bilinenlerden yararlanarak bilinmeyenleri kestirir.</v>
      </c>
      <c r="AD24" s="23" t="e">
        <f>U75</f>
        <v>#DIV/0!</v>
      </c>
      <c r="AE24" s="13" t="e">
        <f t="shared" si="1"/>
        <v>#DIV/0!</v>
      </c>
    </row>
    <row r="25" spans="3:31" ht="19.5" customHeight="1">
      <c r="C25" s="21">
        <v>17</v>
      </c>
      <c r="D25" s="235" t="s">
        <v>112</v>
      </c>
      <c r="E25" s="236"/>
      <c r="F25" s="2">
        <v>5</v>
      </c>
      <c r="G25" s="1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C25" s="22" t="str">
        <f t="shared" si="0"/>
        <v>Verileri çizelgelere ve verilere dönüştürür.</v>
      </c>
      <c r="AD25" s="23" t="e">
        <f>#REF!</f>
        <v>#REF!</v>
      </c>
      <c r="AE25" s="13" t="e">
        <f t="shared" si="1"/>
        <v>#REF!</v>
      </c>
    </row>
    <row r="26" spans="3:31" ht="19.5" customHeight="1">
      <c r="C26" s="21">
        <v>18</v>
      </c>
      <c r="D26" s="235" t="s">
        <v>113</v>
      </c>
      <c r="E26" s="236"/>
      <c r="F26" s="2">
        <v>5</v>
      </c>
      <c r="G26" s="1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C26" s="22" t="str">
        <f t="shared" si="0"/>
        <v>Yönteme uygun araştırma yapar.</v>
      </c>
      <c r="AD26" s="23" t="e">
        <f>#REF!</f>
        <v>#REF!</v>
      </c>
      <c r="AE26" s="13" t="e">
        <f t="shared" si="1"/>
        <v>#REF!</v>
      </c>
    </row>
    <row r="27" spans="3:31" ht="19.5" customHeight="1">
      <c r="C27" s="21">
        <v>19</v>
      </c>
      <c r="D27" s="235" t="s">
        <v>114</v>
      </c>
      <c r="E27" s="236"/>
      <c r="F27" s="2">
        <v>5</v>
      </c>
      <c r="G27" s="1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C27" s="22" t="str">
        <f t="shared" si="0"/>
        <v>Araştırma sonuçlarını doğru yorumlar.</v>
      </c>
      <c r="AD27" s="23" t="e">
        <f>X75</f>
        <v>#DIV/0!</v>
      </c>
      <c r="AE27" s="13" t="e">
        <f t="shared" si="1"/>
        <v>#DIV/0!</v>
      </c>
    </row>
    <row r="28" spans="3:31" ht="19.5" customHeight="1">
      <c r="C28" s="21">
        <v>20</v>
      </c>
      <c r="D28" s="235" t="s">
        <v>115</v>
      </c>
      <c r="E28" s="236"/>
      <c r="F28" s="2">
        <v>5</v>
      </c>
      <c r="G28" s="1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C28" s="22" t="str">
        <f t="shared" si="0"/>
        <v>Araştırma sonuçlarını sunar.</v>
      </c>
      <c r="AD28" s="23" t="e">
        <f>Y75</f>
        <v>#DIV/0!</v>
      </c>
      <c r="AE28" s="13" t="e">
        <f t="shared" si="1"/>
        <v>#DIV/0!</v>
      </c>
    </row>
    <row r="29" spans="3:30" ht="19.5" customHeight="1" thickBot="1">
      <c r="C29" s="208" t="s">
        <v>8</v>
      </c>
      <c r="D29" s="209"/>
      <c r="E29" s="210"/>
      <c r="F29" s="32">
        <f>SUM(F9:F28)</f>
        <v>100</v>
      </c>
      <c r="G29" s="16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C29" s="22"/>
      <c r="AD29" s="23"/>
    </row>
    <row r="30" spans="3:30" ht="27" customHeight="1" thickBot="1"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C30" s="22"/>
      <c r="AD30" s="23"/>
    </row>
    <row r="31" spans="3:30" ht="24.75" customHeight="1">
      <c r="C31" s="247" t="s">
        <v>0</v>
      </c>
      <c r="D31" s="237"/>
      <c r="E31" s="237"/>
      <c r="F31" s="237" t="s">
        <v>61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 t="s">
        <v>6</v>
      </c>
      <c r="AA31" s="240" t="s">
        <v>2</v>
      </c>
      <c r="AC31" s="22"/>
      <c r="AD31" s="23"/>
    </row>
    <row r="32" spans="3:30" ht="126.75" customHeight="1">
      <c r="C32" s="248" t="s">
        <v>3</v>
      </c>
      <c r="D32" s="244" t="s">
        <v>4</v>
      </c>
      <c r="E32" s="244" t="s">
        <v>5</v>
      </c>
      <c r="F32" s="49" t="str">
        <f>IF($D9="","",$D9)</f>
        <v>Bilgi kaynaklarına nasıl ulaşacağını bilir.</v>
      </c>
      <c r="G32" s="49" t="str">
        <f>IF($D10="","",$D10)</f>
        <v>Ulaştığı kaynaklardan etkin biçimde yararlanır.</v>
      </c>
      <c r="H32" s="49" t="str">
        <f>IF($D11="","",$D11)</f>
        <v>Derse değişik yardımcı kaynaklarla gelir.</v>
      </c>
      <c r="I32" s="49" t="str">
        <f>IF($D12="","",$D12)</f>
        <v>Derse gerekli hazırlıklar yaparak gelir.</v>
      </c>
      <c r="J32" s="49" t="str">
        <f>IF($D13="","",$D13)</f>
        <v>Ders araç gereçlerini özenli kullanır.</v>
      </c>
      <c r="K32" s="49" t="str">
        <f>IF($D14="","",$D14)</f>
        <v>Aldığı ödevleri zamanında teslim eder.</v>
      </c>
      <c r="L32" s="49" t="str">
        <f>IF($D15="","",$D15)</f>
        <v>Konu ile ilgili görüşlerini çekinmeden ifade eder.</v>
      </c>
      <c r="M32" s="49" t="str">
        <f>IF($D16="","",$D16)</f>
        <v>Görüşü sorulduğunda söyler.</v>
      </c>
      <c r="N32" s="49" t="str">
        <f>IF($D17="","",$D17)</f>
        <v>Dersi geliştirtici ve düşündürücü sorular sorar.</v>
      </c>
      <c r="O32" s="49" t="str">
        <f>IF($D18="","",$D18)</f>
        <v>Özgün görüşler ve örneklerle derse katılır.</v>
      </c>
      <c r="P32" s="49" t="str">
        <f>IF($D19="","",$D19)</f>
        <v>Kendisine verilen kaynaklarla yetinmeyip farklı kaynakları araştırır.</v>
      </c>
      <c r="Q32" s="49" t="str">
        <f>IF($D20="","",$D20)</f>
        <v>İnceleme ve araştırma ödevlerini özenerek yapar.</v>
      </c>
      <c r="R32" s="49" t="str">
        <f>IF($D21="","",$D21)</f>
        <v>Gözlemlerini dikkatli bir şekilde yapar.</v>
      </c>
      <c r="S32" s="49" t="str">
        <f>IF($D22="","",$D22)</f>
        <v>Gözlemleri sonucunda mantıksal çıkarımlarda bulunur.</v>
      </c>
      <c r="T32" s="49" t="str">
        <f>IF($D23="","",$D23)</f>
        <v>Araştırma ve inceleme sonucunda genellemelere ulaşır.</v>
      </c>
      <c r="U32" s="49" t="str">
        <f>IF($D24="","",$D24)</f>
        <v>Bilinenlerden yararlanarak bilinmeyenleri kestirir.</v>
      </c>
      <c r="V32" s="49" t="str">
        <f>IF($D25="","",$D25)</f>
        <v>Verileri çizelgelere ve verilere dönüştürür.</v>
      </c>
      <c r="W32" s="49" t="str">
        <f>IF($D26="","",$D26)</f>
        <v>Yönteme uygun araştırma yapar.</v>
      </c>
      <c r="X32" s="49" t="str">
        <f>IF($D27="","",$D27)</f>
        <v>Araştırma sonuçlarını doğru yorumlar.</v>
      </c>
      <c r="Y32" s="49" t="str">
        <f>IF($D28="","",$D28)</f>
        <v>Araştırma sonuçlarını sunar.</v>
      </c>
      <c r="Z32" s="239"/>
      <c r="AA32" s="241"/>
      <c r="AC32" s="22"/>
      <c r="AD32" s="23"/>
    </row>
    <row r="33" spans="3:30" ht="20.25" customHeight="1">
      <c r="C33" s="249"/>
      <c r="D33" s="245"/>
      <c r="E33" s="245"/>
      <c r="F33" s="50">
        <f>IF($C9="","",$C9)</f>
        <v>1</v>
      </c>
      <c r="G33" s="50">
        <f>IF($C10="","",$C10)</f>
        <v>2</v>
      </c>
      <c r="H33" s="50">
        <f>IF($C11="","",$C11)</f>
        <v>3</v>
      </c>
      <c r="I33" s="50">
        <f>IF($C12="","",$C12)</f>
        <v>4</v>
      </c>
      <c r="J33" s="50">
        <f>IF($C13="","",$C13)</f>
        <v>5</v>
      </c>
      <c r="K33" s="50">
        <f>IF($C14="","",$C14)</f>
        <v>6</v>
      </c>
      <c r="L33" s="50">
        <f>IF($C15="","",$C15)</f>
        <v>7</v>
      </c>
      <c r="M33" s="50">
        <f>IF($C16="","",$C16)</f>
        <v>8</v>
      </c>
      <c r="N33" s="50">
        <f>IF($C17="","",$C17)</f>
        <v>9</v>
      </c>
      <c r="O33" s="50">
        <f>IF($C18="","",$C18)</f>
        <v>10</v>
      </c>
      <c r="P33" s="50">
        <f>IF($C19="","",$C19)</f>
        <v>11</v>
      </c>
      <c r="Q33" s="50">
        <f>IF($C20="","",$C20)</f>
        <v>12</v>
      </c>
      <c r="R33" s="50">
        <f>IF($C21="","",$C21)</f>
        <v>13</v>
      </c>
      <c r="S33" s="50">
        <f>IF($C22="","",$C22)</f>
        <v>14</v>
      </c>
      <c r="T33" s="50">
        <f>IF($C23="","",$C23)</f>
        <v>15</v>
      </c>
      <c r="U33" s="50">
        <f>IF($C24="","",$C24)</f>
        <v>16</v>
      </c>
      <c r="V33" s="50">
        <f>IF($C25="","",$C25)</f>
        <v>17</v>
      </c>
      <c r="W33" s="50">
        <f>IF($C26="","",$C26)</f>
        <v>18</v>
      </c>
      <c r="X33" s="50">
        <f>IF($C27="","",$C27)</f>
        <v>19</v>
      </c>
      <c r="Y33" s="50">
        <f>IF($C28="","",$C28)</f>
        <v>20</v>
      </c>
      <c r="Z33" s="51"/>
      <c r="AA33" s="52"/>
      <c r="AC33" s="22"/>
      <c r="AD33" s="23"/>
    </row>
    <row r="34" spans="3:30" ht="20.25" customHeight="1">
      <c r="C34" s="250"/>
      <c r="D34" s="246"/>
      <c r="E34" s="246"/>
      <c r="F34" s="50">
        <f>IF($F9="","",$F9)</f>
        <v>5</v>
      </c>
      <c r="G34" s="50">
        <f>IF($F10="","",$F10)</f>
        <v>5</v>
      </c>
      <c r="H34" s="50">
        <f>IF($F11="","",$F11)</f>
        <v>5</v>
      </c>
      <c r="I34" s="50">
        <f>IF($F12="","",$F12)</f>
        <v>5</v>
      </c>
      <c r="J34" s="50">
        <f>IF($F13="","",$F13)</f>
        <v>5</v>
      </c>
      <c r="K34" s="50">
        <f>IF($F14="","",$F14)</f>
        <v>5</v>
      </c>
      <c r="L34" s="50">
        <f>IF($F15="","",$F15)</f>
        <v>5</v>
      </c>
      <c r="M34" s="50">
        <f>IF($F16="","",$F16)</f>
        <v>5</v>
      </c>
      <c r="N34" s="50">
        <f>IF($F17="","",$F17)</f>
        <v>5</v>
      </c>
      <c r="O34" s="50">
        <f>IF($F18="","",$F18)</f>
        <v>5</v>
      </c>
      <c r="P34" s="50">
        <f>IF($F19="","",$F19)</f>
        <v>5</v>
      </c>
      <c r="Q34" s="50">
        <f>IF($F20="","",$F20)</f>
        <v>5</v>
      </c>
      <c r="R34" s="50">
        <f>IF($F21="","",$F21)</f>
        <v>5</v>
      </c>
      <c r="S34" s="50">
        <f>IF($F22="","",$F22)</f>
        <v>5</v>
      </c>
      <c r="T34" s="50">
        <f>IF($F23="","",$F23)</f>
        <v>5</v>
      </c>
      <c r="U34" s="50">
        <f>IF($F24="","",$F24)</f>
        <v>5</v>
      </c>
      <c r="V34" s="50">
        <f>IF($F25="","",$F25)</f>
        <v>5</v>
      </c>
      <c r="W34" s="50">
        <f>IF($F26="","",$F26)</f>
        <v>5</v>
      </c>
      <c r="X34" s="50">
        <f>IF($F27="","",$F27)</f>
        <v>5</v>
      </c>
      <c r="Y34" s="50">
        <f>IF($F28="","",$F28)</f>
        <v>5</v>
      </c>
      <c r="Z34" s="51">
        <f>SUM(F34:Y34)</f>
        <v>100</v>
      </c>
      <c r="AA34" s="52"/>
      <c r="AC34" s="22"/>
      <c r="AD34" s="23"/>
    </row>
    <row r="35" spans="3:30" ht="15" customHeight="1">
      <c r="C35" s="39">
        <v>1</v>
      </c>
      <c r="D35" s="40" t="str">
        <f>IF(AnaSayfa!C5=0," ",AnaSayfa!C5)</f>
        <v> </v>
      </c>
      <c r="E35" s="40" t="str">
        <f>IF(AnaSayfa!D5=0," ",AnaSayfa!D5)</f>
        <v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1" t="str">
        <f aca="true" t="shared" si="2" ref="Z35:Z74">IF(COUNTBLANK(F35:Y35)=COLUMNS(F35:Y35)," ",IF(SUM(F35:Y35)=0,0,SUM(F35:Y35)))</f>
        <v> </v>
      </c>
      <c r="AA35" s="42" t="str">
        <f>IF(Z35=" "," ",IF(Z35&gt;=85,"PEKİYİ",IF(Z35&gt;=70,"İYİ",IF(Z35&gt;=60,"ORTA",IF(Z35&gt;=50,"GEÇER",IF(Z35&lt;50,"GEÇMEZ"))))))</f>
        <v> </v>
      </c>
      <c r="AC35" s="22"/>
      <c r="AD35" s="23"/>
    </row>
    <row r="36" spans="3:30" ht="15" customHeight="1">
      <c r="C36" s="39">
        <v>2</v>
      </c>
      <c r="D36" s="40" t="str">
        <f>IF(AnaSayfa!C6=0," ",AnaSayfa!C6)</f>
        <v> </v>
      </c>
      <c r="E36" s="40" t="str">
        <f>IF(AnaSayfa!D6=0," ",AnaSayfa!D6)</f>
        <v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 t="str">
        <f t="shared" si="2"/>
        <v> </v>
      </c>
      <c r="AA36" s="42" t="str">
        <f aca="true" t="shared" si="3" ref="AA36:AA74">IF(Z36=" "," ",IF(Z36&gt;=85,"PEKİYİ",IF(Z36&gt;=70,"İYİ",IF(Z36&gt;=60,"ORTA",IF(Z36&gt;=50,"GEÇER",IF(Z36&lt;50,"GEÇMEZ",0))))))</f>
        <v> </v>
      </c>
      <c r="AC36" s="22"/>
      <c r="AD36" s="23"/>
    </row>
    <row r="37" spans="3:30" ht="15" customHeight="1">
      <c r="C37" s="39">
        <v>3</v>
      </c>
      <c r="D37" s="40" t="str">
        <f>IF(AnaSayfa!C7=0," ",AnaSayfa!C7)</f>
        <v> </v>
      </c>
      <c r="E37" s="40" t="str">
        <f>IF(AnaSayfa!D7=0," ",AnaSayfa!D7)</f>
        <v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 t="str">
        <f t="shared" si="2"/>
        <v> </v>
      </c>
      <c r="AA37" s="42" t="str">
        <f t="shared" si="3"/>
        <v> </v>
      </c>
      <c r="AC37" s="22"/>
      <c r="AD37" s="23"/>
    </row>
    <row r="38" spans="3:30" ht="15" customHeight="1">
      <c r="C38" s="39">
        <v>4</v>
      </c>
      <c r="D38" s="40" t="str">
        <f>IF(AnaSayfa!C8=0," ",AnaSayfa!C8)</f>
        <v> </v>
      </c>
      <c r="E38" s="40" t="str">
        <f>IF(AnaSayfa!D8=0," ",AnaSayfa!D8)</f>
        <v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1" t="str">
        <f t="shared" si="2"/>
        <v> </v>
      </c>
      <c r="AA38" s="42" t="str">
        <f t="shared" si="3"/>
        <v> </v>
      </c>
      <c r="AC38" s="22"/>
      <c r="AD38" s="23"/>
    </row>
    <row r="39" spans="3:29" ht="15" customHeight="1">
      <c r="C39" s="39">
        <v>5</v>
      </c>
      <c r="D39" s="40" t="str">
        <f>IF(AnaSayfa!C9=0," ",AnaSayfa!C9)</f>
        <v> </v>
      </c>
      <c r="E39" s="40" t="str">
        <f>IF(AnaSayfa!D9=0," ",AnaSayfa!D9)</f>
        <v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 t="str">
        <f t="shared" si="2"/>
        <v> </v>
      </c>
      <c r="AA39" s="42" t="str">
        <f t="shared" si="3"/>
        <v> </v>
      </c>
      <c r="AC39" s="43"/>
    </row>
    <row r="40" spans="3:29" ht="15" customHeight="1">
      <c r="C40" s="39">
        <v>6</v>
      </c>
      <c r="D40" s="40" t="str">
        <f>IF(AnaSayfa!C10=0," ",AnaSayfa!C10)</f>
        <v> </v>
      </c>
      <c r="E40" s="40" t="str">
        <f>IF(AnaSayfa!D10=0," ",AnaSayfa!D10)</f>
        <v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 t="str">
        <f t="shared" si="2"/>
        <v> </v>
      </c>
      <c r="AA40" s="42" t="str">
        <f t="shared" si="3"/>
        <v> </v>
      </c>
      <c r="AC40" s="43"/>
    </row>
    <row r="41" spans="3:29" ht="15" customHeight="1">
      <c r="C41" s="39">
        <v>7</v>
      </c>
      <c r="D41" s="40" t="str">
        <f>IF(AnaSayfa!C11=0," ",AnaSayfa!C11)</f>
        <v> </v>
      </c>
      <c r="E41" s="40" t="str">
        <f>IF(AnaSayfa!D11=0," ",AnaSayfa!D11)</f>
        <v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1" t="str">
        <f t="shared" si="2"/>
        <v> </v>
      </c>
      <c r="AA41" s="42" t="str">
        <f t="shared" si="3"/>
        <v> </v>
      </c>
      <c r="AC41" s="43"/>
    </row>
    <row r="42" spans="3:29" ht="15" customHeight="1">
      <c r="C42" s="39">
        <v>8</v>
      </c>
      <c r="D42" s="40" t="str">
        <f>IF(AnaSayfa!C12=0," ",AnaSayfa!C12)</f>
        <v> </v>
      </c>
      <c r="E42" s="40" t="str">
        <f>IF(AnaSayfa!D12=0," ",AnaSayfa!D12)</f>
        <v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 t="str">
        <f t="shared" si="2"/>
        <v> </v>
      </c>
      <c r="AA42" s="42" t="str">
        <f t="shared" si="3"/>
        <v> </v>
      </c>
      <c r="AC42" s="43"/>
    </row>
    <row r="43" spans="3:29" ht="15" customHeight="1">
      <c r="C43" s="39">
        <v>9</v>
      </c>
      <c r="D43" s="40" t="str">
        <f>IF(AnaSayfa!C13=0," ",AnaSayfa!C13)</f>
        <v> </v>
      </c>
      <c r="E43" s="40" t="str">
        <f>IF(AnaSayfa!D13=0," ",AnaSayfa!D13)</f>
        <v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 t="str">
        <f t="shared" si="2"/>
        <v> </v>
      </c>
      <c r="AA43" s="42" t="str">
        <f t="shared" si="3"/>
        <v> </v>
      </c>
      <c r="AC43" s="43"/>
    </row>
    <row r="44" spans="3:29" ht="15" customHeight="1">
      <c r="C44" s="39">
        <v>10</v>
      </c>
      <c r="D44" s="40" t="str">
        <f>IF(AnaSayfa!C14=0," ",AnaSayfa!C14)</f>
        <v> </v>
      </c>
      <c r="E44" s="40" t="str">
        <f>IF(AnaSayfa!D14=0," ",AnaSayfa!D14)</f>
        <v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1" t="str">
        <f t="shared" si="2"/>
        <v> </v>
      </c>
      <c r="AA44" s="42" t="str">
        <f t="shared" si="3"/>
        <v> </v>
      </c>
      <c r="AC44" s="43"/>
    </row>
    <row r="45" spans="3:29" ht="15" customHeight="1">
      <c r="C45" s="39">
        <v>11</v>
      </c>
      <c r="D45" s="40" t="str">
        <f>IF(AnaSayfa!C15=0," ",AnaSayfa!C15)</f>
        <v> </v>
      </c>
      <c r="E45" s="40" t="str">
        <f>IF(AnaSayfa!D15=0," ",AnaSayfa!D15)</f>
        <v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 t="str">
        <f t="shared" si="2"/>
        <v> </v>
      </c>
      <c r="AA45" s="42" t="str">
        <f t="shared" si="3"/>
        <v> </v>
      </c>
      <c r="AC45" s="43"/>
    </row>
    <row r="46" spans="3:29" ht="15" customHeight="1">
      <c r="C46" s="39">
        <v>12</v>
      </c>
      <c r="D46" s="40" t="str">
        <f>IF(AnaSayfa!C16=0," ",AnaSayfa!C16)</f>
        <v> </v>
      </c>
      <c r="E46" s="40" t="str">
        <f>IF(AnaSayfa!D16=0," ",AnaSayfa!D16)</f>
        <v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 t="str">
        <f t="shared" si="2"/>
        <v> </v>
      </c>
      <c r="AA46" s="42" t="str">
        <f t="shared" si="3"/>
        <v> </v>
      </c>
      <c r="AC46" s="43"/>
    </row>
    <row r="47" spans="3:29" ht="15" customHeight="1">
      <c r="C47" s="39">
        <v>13</v>
      </c>
      <c r="D47" s="40" t="str">
        <f>IF(AnaSayfa!C17=0," ",AnaSayfa!C17)</f>
        <v> </v>
      </c>
      <c r="E47" s="40" t="str">
        <f>IF(AnaSayfa!D17=0," ",AnaSayfa!D17)</f>
        <v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1" t="str">
        <f t="shared" si="2"/>
        <v> </v>
      </c>
      <c r="AA47" s="42" t="str">
        <f t="shared" si="3"/>
        <v> </v>
      </c>
      <c r="AC47" s="43"/>
    </row>
    <row r="48" spans="3:29" ht="15" customHeight="1">
      <c r="C48" s="39">
        <v>14</v>
      </c>
      <c r="D48" s="40" t="str">
        <f>IF(AnaSayfa!C18=0," ",AnaSayfa!C18)</f>
        <v> </v>
      </c>
      <c r="E48" s="40" t="str">
        <f>IF(AnaSayfa!D18=0," ",AnaSayfa!D18)</f>
        <v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 t="str">
        <f t="shared" si="2"/>
        <v> </v>
      </c>
      <c r="AA48" s="42" t="str">
        <f t="shared" si="3"/>
        <v> </v>
      </c>
      <c r="AC48" s="43"/>
    </row>
    <row r="49" spans="3:29" ht="15" customHeight="1">
      <c r="C49" s="39">
        <v>15</v>
      </c>
      <c r="D49" s="40" t="str">
        <f>IF(AnaSayfa!C19=0," ",AnaSayfa!C19)</f>
        <v> </v>
      </c>
      <c r="E49" s="40" t="str">
        <f>IF(AnaSayfa!D19=0," ",AnaSayfa!D19)</f>
        <v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 t="str">
        <f t="shared" si="2"/>
        <v> </v>
      </c>
      <c r="AA49" s="42" t="str">
        <f t="shared" si="3"/>
        <v> </v>
      </c>
      <c r="AC49" s="43"/>
    </row>
    <row r="50" spans="3:29" ht="15" customHeight="1">
      <c r="C50" s="39">
        <v>16</v>
      </c>
      <c r="D50" s="40" t="str">
        <f>IF(AnaSayfa!C20=0," ",AnaSayfa!C20)</f>
        <v> </v>
      </c>
      <c r="E50" s="40" t="str">
        <f>IF(AnaSayfa!D20=0," ",AnaSayfa!D20)</f>
        <v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1" t="str">
        <f t="shared" si="2"/>
        <v> </v>
      </c>
      <c r="AA50" s="42" t="str">
        <f t="shared" si="3"/>
        <v> </v>
      </c>
      <c r="AC50" s="43"/>
    </row>
    <row r="51" spans="3:29" ht="15" customHeight="1">
      <c r="C51" s="39">
        <v>17</v>
      </c>
      <c r="D51" s="40" t="str">
        <f>IF(AnaSayfa!C21=0," ",AnaSayfa!C21)</f>
        <v> </v>
      </c>
      <c r="E51" s="40" t="str">
        <f>IF(AnaSayfa!D21=0," ",AnaSayfa!D21)</f>
        <v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 t="str">
        <f t="shared" si="2"/>
        <v> </v>
      </c>
      <c r="AA51" s="42" t="str">
        <f t="shared" si="3"/>
        <v> </v>
      </c>
      <c r="AC51" s="43"/>
    </row>
    <row r="52" spans="3:29" ht="15" customHeight="1">
      <c r="C52" s="39">
        <v>18</v>
      </c>
      <c r="D52" s="40" t="str">
        <f>IF(AnaSayfa!C22=0," ",AnaSayfa!C22)</f>
        <v> </v>
      </c>
      <c r="E52" s="40" t="str">
        <f>IF(AnaSayfa!D22=0," ",AnaSayfa!D22)</f>
        <v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 t="str">
        <f t="shared" si="2"/>
        <v> </v>
      </c>
      <c r="AA52" s="42" t="str">
        <f t="shared" si="3"/>
        <v> </v>
      </c>
      <c r="AC52" s="43"/>
    </row>
    <row r="53" spans="3:29" ht="15" customHeight="1">
      <c r="C53" s="39">
        <v>19</v>
      </c>
      <c r="D53" s="40" t="str">
        <f>IF(AnaSayfa!C23=0," ",AnaSayfa!C23)</f>
        <v> </v>
      </c>
      <c r="E53" s="40" t="str">
        <f>IF(AnaSayfa!D23=0," ",AnaSayfa!D23)</f>
        <v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1" t="str">
        <f t="shared" si="2"/>
        <v> </v>
      </c>
      <c r="AA53" s="42" t="str">
        <f t="shared" si="3"/>
        <v> </v>
      </c>
      <c r="AC53" s="43"/>
    </row>
    <row r="54" spans="3:29" ht="15" customHeight="1">
      <c r="C54" s="39">
        <v>20</v>
      </c>
      <c r="D54" s="40" t="str">
        <f>IF(AnaSayfa!C24=0," ",AnaSayfa!C24)</f>
        <v> </v>
      </c>
      <c r="E54" s="40" t="str">
        <f>IF(AnaSayfa!D24=0," ",AnaSayfa!D24)</f>
        <v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 t="str">
        <f t="shared" si="2"/>
        <v> </v>
      </c>
      <c r="AA54" s="42" t="str">
        <f t="shared" si="3"/>
        <v> </v>
      </c>
      <c r="AC54" s="43"/>
    </row>
    <row r="55" spans="3:29" ht="15" customHeight="1">
      <c r="C55" s="39">
        <v>21</v>
      </c>
      <c r="D55" s="40" t="str">
        <f>IF(AnaSayfa!C25=0," ",AnaSayfa!C25)</f>
        <v> </v>
      </c>
      <c r="E55" s="40" t="str">
        <f>IF(AnaSayfa!D25=0," ",AnaSayfa!D25)</f>
        <v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 t="str">
        <f t="shared" si="2"/>
        <v> </v>
      </c>
      <c r="AA55" s="42" t="str">
        <f t="shared" si="3"/>
        <v> </v>
      </c>
      <c r="AC55" s="43"/>
    </row>
    <row r="56" spans="3:29" ht="15" customHeight="1">
      <c r="C56" s="39">
        <v>22</v>
      </c>
      <c r="D56" s="40" t="str">
        <f>IF(AnaSayfa!C26=0," ",AnaSayfa!C26)</f>
        <v> </v>
      </c>
      <c r="E56" s="40" t="str">
        <f>IF(AnaSayfa!D26=0," ",AnaSayfa!D26)</f>
        <v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1" t="str">
        <f t="shared" si="2"/>
        <v> </v>
      </c>
      <c r="AA56" s="42" t="str">
        <f t="shared" si="3"/>
        <v> </v>
      </c>
      <c r="AC56" s="43"/>
    </row>
    <row r="57" spans="3:29" ht="15" customHeight="1">
      <c r="C57" s="39">
        <v>23</v>
      </c>
      <c r="D57" s="40" t="str">
        <f>IF(AnaSayfa!C27=0," ",AnaSayfa!C27)</f>
        <v> </v>
      </c>
      <c r="E57" s="40" t="str">
        <f>IF(AnaSayfa!D27=0," ",AnaSayfa!D27)</f>
        <v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 t="str">
        <f t="shared" si="2"/>
        <v> </v>
      </c>
      <c r="AA57" s="42" t="str">
        <f t="shared" si="3"/>
        <v> </v>
      </c>
      <c r="AC57" s="43"/>
    </row>
    <row r="58" spans="3:29" ht="15" customHeight="1">
      <c r="C58" s="39">
        <v>24</v>
      </c>
      <c r="D58" s="40" t="str">
        <f>IF(AnaSayfa!C28=0," ",AnaSayfa!C28)</f>
        <v> </v>
      </c>
      <c r="E58" s="40" t="str">
        <f>IF(AnaSayfa!D28=0," ",AnaSayfa!D28)</f>
        <v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 t="str">
        <f t="shared" si="2"/>
        <v> </v>
      </c>
      <c r="AA58" s="42" t="str">
        <f t="shared" si="3"/>
        <v> </v>
      </c>
      <c r="AC58" s="43"/>
    </row>
    <row r="59" spans="3:29" ht="15" customHeight="1">
      <c r="C59" s="39">
        <v>25</v>
      </c>
      <c r="D59" s="40" t="str">
        <f>IF(AnaSayfa!C29=0," ",AnaSayfa!C29)</f>
        <v> </v>
      </c>
      <c r="E59" s="40" t="str">
        <f>IF(AnaSayfa!D29=0," ",AnaSayfa!D29)</f>
        <v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1" t="str">
        <f t="shared" si="2"/>
        <v> </v>
      </c>
      <c r="AA59" s="42" t="str">
        <f t="shared" si="3"/>
        <v> </v>
      </c>
      <c r="AC59" s="43"/>
    </row>
    <row r="60" spans="3:29" ht="15" customHeight="1">
      <c r="C60" s="39">
        <v>26</v>
      </c>
      <c r="D60" s="40" t="str">
        <f>IF(AnaSayfa!C30=0," ",AnaSayfa!C30)</f>
        <v> </v>
      </c>
      <c r="E60" s="40" t="str">
        <f>IF(AnaSayfa!D30=0," ",AnaSayfa!D30)</f>
        <v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 t="str">
        <f t="shared" si="2"/>
        <v> </v>
      </c>
      <c r="AA60" s="42" t="str">
        <f t="shared" si="3"/>
        <v> </v>
      </c>
      <c r="AC60" s="43"/>
    </row>
    <row r="61" spans="3:27" ht="15" customHeight="1">
      <c r="C61" s="39">
        <v>27</v>
      </c>
      <c r="D61" s="40" t="str">
        <f>IF(AnaSayfa!C31=0," ",AnaSayfa!C31)</f>
        <v> </v>
      </c>
      <c r="E61" s="40" t="str">
        <f>IF(AnaSayfa!D31=0," ",AnaSayfa!D31)</f>
        <v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1" t="str">
        <f t="shared" si="2"/>
        <v> </v>
      </c>
      <c r="AA61" s="42" t="str">
        <f t="shared" si="3"/>
        <v> </v>
      </c>
    </row>
    <row r="62" spans="3:27" ht="15" customHeight="1">
      <c r="C62" s="39">
        <v>28</v>
      </c>
      <c r="D62" s="40" t="str">
        <f>IF(AnaSayfa!C32=0," ",AnaSayfa!C32)</f>
        <v> </v>
      </c>
      <c r="E62" s="40" t="str">
        <f>IF(AnaSayfa!D32=0," ",AnaSayfa!D32)</f>
        <v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1" t="str">
        <f t="shared" si="2"/>
        <v> </v>
      </c>
      <c r="AA62" s="42" t="str">
        <f t="shared" si="3"/>
        <v> </v>
      </c>
    </row>
    <row r="63" spans="3:27" ht="15" customHeight="1">
      <c r="C63" s="39">
        <v>29</v>
      </c>
      <c r="D63" s="40" t="str">
        <f>IF(AnaSayfa!C33=0," ",AnaSayfa!C33)</f>
        <v> </v>
      </c>
      <c r="E63" s="40" t="str">
        <f>IF(AnaSayfa!D33=0," ",AnaSayfa!D33)</f>
        <v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1" t="str">
        <f t="shared" si="2"/>
        <v> </v>
      </c>
      <c r="AA63" s="42" t="str">
        <f t="shared" si="3"/>
        <v> </v>
      </c>
    </row>
    <row r="64" spans="3:27" ht="15" customHeight="1">
      <c r="C64" s="39">
        <v>30</v>
      </c>
      <c r="D64" s="40" t="str">
        <f>IF(AnaSayfa!C34=0," ",AnaSayfa!C34)</f>
        <v> </v>
      </c>
      <c r="E64" s="40" t="str">
        <f>IF(AnaSayfa!D34=0," ",AnaSayfa!D34)</f>
        <v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1" t="str">
        <f t="shared" si="2"/>
        <v> </v>
      </c>
      <c r="AA64" s="42" t="str">
        <f t="shared" si="3"/>
        <v> </v>
      </c>
    </row>
    <row r="65" spans="3:27" ht="15" customHeight="1">
      <c r="C65" s="39">
        <v>31</v>
      </c>
      <c r="D65" s="40" t="str">
        <f>IF(AnaSayfa!C35=0," ",AnaSayfa!C35)</f>
        <v> </v>
      </c>
      <c r="E65" s="40" t="str">
        <f>IF(AnaSayfa!D35=0," ",AnaSayfa!D35)</f>
        <v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1" t="str">
        <f t="shared" si="2"/>
        <v> </v>
      </c>
      <c r="AA65" s="42" t="str">
        <f t="shared" si="3"/>
        <v> </v>
      </c>
    </row>
    <row r="66" spans="3:27" ht="15" customHeight="1">
      <c r="C66" s="39">
        <v>32</v>
      </c>
      <c r="D66" s="40" t="str">
        <f>IF(AnaSayfa!C36=0," ",AnaSayfa!C36)</f>
        <v> </v>
      </c>
      <c r="E66" s="40" t="str">
        <f>IF(AnaSayfa!D36=0," ",AnaSayfa!D36)</f>
        <v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1" t="str">
        <f t="shared" si="2"/>
        <v> </v>
      </c>
      <c r="AA66" s="42" t="str">
        <f t="shared" si="3"/>
        <v> </v>
      </c>
    </row>
    <row r="67" spans="3:27" ht="15" customHeight="1">
      <c r="C67" s="39">
        <v>33</v>
      </c>
      <c r="D67" s="40" t="str">
        <f>IF(AnaSayfa!C37=0," ",AnaSayfa!C37)</f>
        <v> </v>
      </c>
      <c r="E67" s="40" t="str">
        <f>IF(AnaSayfa!D37=0," ",AnaSayfa!D37)</f>
        <v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1" t="str">
        <f t="shared" si="2"/>
        <v> </v>
      </c>
      <c r="AA67" s="42" t="str">
        <f t="shared" si="3"/>
        <v> </v>
      </c>
    </row>
    <row r="68" spans="3:27" ht="15" customHeight="1">
      <c r="C68" s="39">
        <v>34</v>
      </c>
      <c r="D68" s="40" t="str">
        <f>IF(AnaSayfa!C38=0," ",AnaSayfa!C38)</f>
        <v> </v>
      </c>
      <c r="E68" s="40" t="str">
        <f>IF(AnaSayfa!D38=0," ",AnaSayfa!D38)</f>
        <v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1" t="str">
        <f t="shared" si="2"/>
        <v> </v>
      </c>
      <c r="AA68" s="42" t="str">
        <f t="shared" si="3"/>
        <v> </v>
      </c>
    </row>
    <row r="69" spans="3:27" ht="15" customHeight="1">
      <c r="C69" s="39">
        <v>35</v>
      </c>
      <c r="D69" s="40" t="str">
        <f>IF(AnaSayfa!C39=0," ",AnaSayfa!C39)</f>
        <v> </v>
      </c>
      <c r="E69" s="40" t="str">
        <f>IF(AnaSayfa!D39=0," ",AnaSayfa!D39)</f>
        <v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1" t="str">
        <f t="shared" si="2"/>
        <v> </v>
      </c>
      <c r="AA69" s="42" t="str">
        <f t="shared" si="3"/>
        <v> </v>
      </c>
    </row>
    <row r="70" spans="3:27" ht="15" customHeight="1">
      <c r="C70" s="39">
        <v>36</v>
      </c>
      <c r="D70" s="40" t="str">
        <f>IF(AnaSayfa!C40=0," ",AnaSayfa!C40)</f>
        <v> </v>
      </c>
      <c r="E70" s="40" t="str">
        <f>IF(AnaSayfa!D40=0," ",AnaSayfa!D40)</f>
        <v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 t="str">
        <f t="shared" si="2"/>
        <v> </v>
      </c>
      <c r="AA70" s="42" t="str">
        <f t="shared" si="3"/>
        <v> </v>
      </c>
    </row>
    <row r="71" spans="3:27" ht="15" customHeight="1">
      <c r="C71" s="39">
        <v>37</v>
      </c>
      <c r="D71" s="40" t="str">
        <f>IF(AnaSayfa!C41=0," ",AnaSayfa!C41)</f>
        <v> </v>
      </c>
      <c r="E71" s="40" t="str">
        <f>IF(AnaSayfa!D41=0," ",AnaSayfa!D41)</f>
        <v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 t="str">
        <f t="shared" si="2"/>
        <v> </v>
      </c>
      <c r="AA71" s="42" t="str">
        <f t="shared" si="3"/>
        <v> </v>
      </c>
    </row>
    <row r="72" spans="3:27" ht="15" customHeight="1">
      <c r="C72" s="39">
        <v>38</v>
      </c>
      <c r="D72" s="40" t="str">
        <f>IF(AnaSayfa!C42=0," ",AnaSayfa!C42)</f>
        <v> </v>
      </c>
      <c r="E72" s="40" t="str">
        <f>IF(AnaSayfa!D42=0," ",AnaSayfa!D42)</f>
        <v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 t="str">
        <f t="shared" si="2"/>
        <v> </v>
      </c>
      <c r="AA72" s="42" t="str">
        <f t="shared" si="3"/>
        <v> </v>
      </c>
    </row>
    <row r="73" spans="3:27" ht="15" customHeight="1">
      <c r="C73" s="39">
        <v>39</v>
      </c>
      <c r="D73" s="40" t="str">
        <f>IF(AnaSayfa!C43=0," ",AnaSayfa!C43)</f>
        <v> </v>
      </c>
      <c r="E73" s="40" t="str">
        <f>IF(AnaSayfa!D43=0," ",AnaSayfa!D43)</f>
        <v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 t="str">
        <f t="shared" si="2"/>
        <v> </v>
      </c>
      <c r="AA73" s="42" t="str">
        <f t="shared" si="3"/>
        <v> </v>
      </c>
    </row>
    <row r="74" spans="3:27" ht="18" customHeight="1">
      <c r="C74" s="39">
        <v>40</v>
      </c>
      <c r="D74" s="40" t="str">
        <f>IF(AnaSayfa!C44=0," ",AnaSayfa!C44)</f>
        <v> </v>
      </c>
      <c r="E74" s="40" t="str">
        <f>IF(AnaSayfa!D44=0," ",AnaSayfa!D44)</f>
        <v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 t="str">
        <f t="shared" si="2"/>
        <v> </v>
      </c>
      <c r="AA74" s="42" t="str">
        <f t="shared" si="3"/>
        <v> </v>
      </c>
    </row>
    <row r="75" spans="3:27" ht="24.75" customHeight="1" thickBot="1">
      <c r="C75" s="242" t="s">
        <v>60</v>
      </c>
      <c r="D75" s="243"/>
      <c r="E75" s="243"/>
      <c r="F75" s="44" t="e">
        <f>IF($F9=0," ",((SUM(F35:F74)/COUNT(F35:F74))*100)/$F9)</f>
        <v>#DIV/0!</v>
      </c>
      <c r="G75" s="45" t="e">
        <f>IF(F10=0," ",((SUM(G35:G74)/COUNT(G35:G74))*100)/F10)</f>
        <v>#DIV/0!</v>
      </c>
      <c r="H75" s="45" t="e">
        <f>IF(F11=0," ",((SUM(H35:H74)/COUNT(H35:H74))*100)/F11)</f>
        <v>#DIV/0!</v>
      </c>
      <c r="I75" s="45" t="e">
        <f>IF(F12=0," ",((SUM(I35:I74)/COUNT(I35:I74))*100)/F12)</f>
        <v>#DIV/0!</v>
      </c>
      <c r="J75" s="45" t="e">
        <f>IF(F13=0," ",((SUM(J35:J74)/COUNT(J35:J74))*100)/F13)</f>
        <v>#DIV/0!</v>
      </c>
      <c r="K75" s="45" t="e">
        <f>IF(F14=0," ",((SUM(K35:K74)/COUNT(K35:K74))*100)/F14)</f>
        <v>#DIV/0!</v>
      </c>
      <c r="L75" s="45" t="e">
        <f>IF(F15=0," ",((SUM(L35:L74)/COUNT(L35:L74))*100)/F15)</f>
        <v>#DIV/0!</v>
      </c>
      <c r="M75" s="45" t="e">
        <f>IF(F16=0," ",((SUM(M35:M74)/COUNT(M35:M74))*100)/F16)</f>
        <v>#DIV/0!</v>
      </c>
      <c r="N75" s="45" t="e">
        <f>IF(F17=0," ",((SUM(N35:N74)/COUNT(N35:N74))*100)/F17)</f>
        <v>#DIV/0!</v>
      </c>
      <c r="O75" s="45" t="e">
        <f>IF(F18=0," ",((SUM(O35:O74)/COUNT(O35:O74))*100)/F18)</f>
        <v>#DIV/0!</v>
      </c>
      <c r="P75" s="44" t="e">
        <f>IF(F19=0," ",((SUM(P35:P74)/COUNT(P35:P74))*100)/F19)</f>
        <v>#DIV/0!</v>
      </c>
      <c r="Q75" s="44" t="e">
        <f>IF(F20=0," ",((SUM(Q35:Q74)/COUNT(Q35:Q74))*100)/F20)</f>
        <v>#DIV/0!</v>
      </c>
      <c r="R75" s="44" t="e">
        <f>IF(F21=0," ",((SUM(R35:R74)/COUNT(R35:R74))*100)/F21)</f>
        <v>#DIV/0!</v>
      </c>
      <c r="S75" s="44" t="e">
        <f>IF(F22=0," ",((SUM(S35:S74)/COUNT(S35:S74))*100)/F22)</f>
        <v>#DIV/0!</v>
      </c>
      <c r="T75" s="44" t="e">
        <f>IF(F23=0," ",((SUM(T35:T74)/COUNT(T35:T74))*100)/F23)</f>
        <v>#DIV/0!</v>
      </c>
      <c r="U75" s="44" t="e">
        <f>IF(F24=0," ",((SUM(U35:U74)/COUNT(U35:U74))*100)/F24)</f>
        <v>#DIV/0!</v>
      </c>
      <c r="V75" s="44" t="e">
        <f>IF(F25=0," ",((SUM(V35:V74)/COUNT(V35:V74))*100)/F25)</f>
        <v>#DIV/0!</v>
      </c>
      <c r="W75" s="44" t="e">
        <f>IF(F26=0," ",((SUM(W35:W74)/COUNT(W35:W74))*100)/F26)</f>
        <v>#DIV/0!</v>
      </c>
      <c r="X75" s="44" t="e">
        <f>IF(F27=0," ",((SUM(X35:X74)/COUNT(X35:X74))*100)/F27)</f>
        <v>#DIV/0!</v>
      </c>
      <c r="Y75" s="44" t="e">
        <f>IF(F28=0," ",((SUM(Y35:Y74)/COUNT(Y35:Y74))*100)/F28)</f>
        <v>#DIV/0!</v>
      </c>
      <c r="Z75" s="46"/>
      <c r="AA75" s="46"/>
    </row>
    <row r="76" ht="12.75"/>
    <row r="77" spans="23:27" ht="12.75">
      <c r="W77" s="230">
        <f>AnaSayfa!H25</f>
        <v>0</v>
      </c>
      <c r="X77" s="230"/>
      <c r="Y77" s="230"/>
      <c r="Z77" s="230"/>
      <c r="AA77" s="230"/>
    </row>
    <row r="78" spans="1:31" s="12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7"/>
      <c r="W78" s="11"/>
      <c r="X78" s="11"/>
      <c r="Y78" s="11"/>
      <c r="Z78" s="11"/>
      <c r="AA78" s="11"/>
      <c r="AB78" s="47"/>
      <c r="AD78" s="13"/>
      <c r="AE78" s="13"/>
    </row>
    <row r="79" spans="1:31" s="12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8"/>
      <c r="W79" s="218" t="str">
        <f>AnaSayfa!H5</f>
        <v>ZAFER TEPELİ</v>
      </c>
      <c r="X79" s="218"/>
      <c r="Y79" s="218"/>
      <c r="Z79" s="218"/>
      <c r="AA79" s="218"/>
      <c r="AB79" s="48"/>
      <c r="AD79" s="13"/>
      <c r="AE79" s="13"/>
    </row>
    <row r="80" spans="1:31" s="12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8"/>
      <c r="W80" s="218" t="s">
        <v>37</v>
      </c>
      <c r="X80" s="218"/>
      <c r="Y80" s="218"/>
      <c r="Z80" s="218"/>
      <c r="AA80" s="218"/>
      <c r="AB80" s="48"/>
      <c r="AD80" s="13"/>
      <c r="AE80" s="13"/>
    </row>
    <row r="81" spans="1:31" s="12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D81" s="13"/>
      <c r="AE81" s="13"/>
    </row>
    <row r="82" spans="1:31" s="12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3"/>
      <c r="AE82" s="13"/>
    </row>
    <row r="83" spans="1:31" s="1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D83" s="13"/>
      <c r="AE83" s="13"/>
    </row>
    <row r="84" spans="1:31" s="1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D84" s="13"/>
      <c r="AE84" s="13"/>
    </row>
    <row r="85" spans="1:31" s="1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D85" s="13"/>
      <c r="AE85" s="13"/>
    </row>
    <row r="86" spans="1:31" s="12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3"/>
      <c r="AE86" s="13"/>
    </row>
    <row r="87" spans="1:31" s="12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D87" s="13"/>
      <c r="AE87" s="13"/>
    </row>
    <row r="88" spans="1:31" s="12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D88" s="13"/>
      <c r="AE88" s="13"/>
    </row>
    <row r="89" spans="1:31" s="1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D89" s="13"/>
      <c r="AE89" s="13"/>
    </row>
    <row r="90" spans="1:31" s="12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D90" s="13"/>
      <c r="AE90" s="13"/>
    </row>
    <row r="91" spans="1:31" s="12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D91" s="13"/>
      <c r="AE91" s="13"/>
    </row>
    <row r="92" spans="1:31" s="1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D92" s="13"/>
      <c r="AE92" s="13"/>
    </row>
    <row r="93" ht="12.75" customHeight="1"/>
    <row r="94" ht="12.75" customHeight="1"/>
    <row r="95" ht="12.75" customHeight="1"/>
    <row r="96" ht="12.75" customHeight="1"/>
    <row r="97" ht="12.75" customHeight="1"/>
  </sheetData>
  <sheetProtection password="CA79" sheet="1" selectLockedCells="1"/>
  <mergeCells count="76">
    <mergeCell ref="E5:F5"/>
    <mergeCell ref="G5:H5"/>
    <mergeCell ref="I5:P5"/>
    <mergeCell ref="AC2:AE2"/>
    <mergeCell ref="C3:D3"/>
    <mergeCell ref="E3:P3"/>
    <mergeCell ref="R3:AA4"/>
    <mergeCell ref="AC3:AE3"/>
    <mergeCell ref="C4:D4"/>
    <mergeCell ref="E4:F4"/>
    <mergeCell ref="G4:H4"/>
    <mergeCell ref="I4:P4"/>
    <mergeCell ref="C2:AA2"/>
    <mergeCell ref="AC5:AE7"/>
    <mergeCell ref="C6:D6"/>
    <mergeCell ref="E6:F6"/>
    <mergeCell ref="G6:H6"/>
    <mergeCell ref="I6:P6"/>
    <mergeCell ref="R6:AA6"/>
    <mergeCell ref="R5:X5"/>
    <mergeCell ref="Y5:Z5"/>
    <mergeCell ref="R7:AA10"/>
    <mergeCell ref="C5:D5"/>
    <mergeCell ref="C8:E8"/>
    <mergeCell ref="H8:P8"/>
    <mergeCell ref="D9:E9"/>
    <mergeCell ref="D10:E10"/>
    <mergeCell ref="H10:N10"/>
    <mergeCell ref="O10:P10"/>
    <mergeCell ref="H9:N9"/>
    <mergeCell ref="O9:P9"/>
    <mergeCell ref="R11:AA14"/>
    <mergeCell ref="D12:E12"/>
    <mergeCell ref="H12:N12"/>
    <mergeCell ref="O12:P12"/>
    <mergeCell ref="D13:E13"/>
    <mergeCell ref="H13:N13"/>
    <mergeCell ref="O13:P13"/>
    <mergeCell ref="D14:E14"/>
    <mergeCell ref="H14:P14"/>
    <mergeCell ref="D11:E11"/>
    <mergeCell ref="O15:P15"/>
    <mergeCell ref="H11:N11"/>
    <mergeCell ref="O11:P11"/>
    <mergeCell ref="H15:N15"/>
    <mergeCell ref="D18:E18"/>
    <mergeCell ref="H18:AA18"/>
    <mergeCell ref="X15:AA15"/>
    <mergeCell ref="D16:E16"/>
    <mergeCell ref="H16:N16"/>
    <mergeCell ref="O16:P16"/>
    <mergeCell ref="D15:E15"/>
    <mergeCell ref="D19:E19"/>
    <mergeCell ref="D22:E22"/>
    <mergeCell ref="D23:E23"/>
    <mergeCell ref="D24:E24"/>
    <mergeCell ref="D25:E25"/>
    <mergeCell ref="W80:AA80"/>
    <mergeCell ref="E32:E34"/>
    <mergeCell ref="C29:E29"/>
    <mergeCell ref="C31:E31"/>
    <mergeCell ref="W77:AA77"/>
    <mergeCell ref="D32:D34"/>
    <mergeCell ref="C32:C34"/>
    <mergeCell ref="D27:E27"/>
    <mergeCell ref="D28:E28"/>
    <mergeCell ref="X16:AA16"/>
    <mergeCell ref="D26:E26"/>
    <mergeCell ref="D20:E20"/>
    <mergeCell ref="D21:E21"/>
    <mergeCell ref="W79:AA79"/>
    <mergeCell ref="F31:Y31"/>
    <mergeCell ref="Z31:Z32"/>
    <mergeCell ref="AA31:AA32"/>
    <mergeCell ref="C75:E75"/>
    <mergeCell ref="D17:E17"/>
  </mergeCells>
  <conditionalFormatting sqref="F75:O75">
    <cfRule type="cellIs" priority="4" dxfId="7" operator="lessThan" stopIfTrue="1">
      <formula>50</formula>
    </cfRule>
  </conditionalFormatting>
  <conditionalFormatting sqref="F75:Y75">
    <cfRule type="cellIs" priority="2" dxfId="56" operator="lessThan" stopIfTrue="1">
      <formula>50</formula>
    </cfRule>
    <cfRule type="cellIs" priority="3" dxfId="57" operator="lessThan" stopIfTrue="1">
      <formula>50</formula>
    </cfRule>
  </conditionalFormatting>
  <conditionalFormatting sqref="AA35:AA74">
    <cfRule type="cellIs" priority="1" dxfId="56" operator="equal" stopIfTrue="1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zafer</cp:lastModifiedBy>
  <cp:lastPrinted>2013-12-09T14:12:25Z</cp:lastPrinted>
  <dcterms:created xsi:type="dcterms:W3CDTF">2008-11-23T18:25:14Z</dcterms:created>
  <dcterms:modified xsi:type="dcterms:W3CDTF">2017-06-14T09:59:39Z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